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cz-my.sharepoint.com/personal/gabrielaferreira_abcz_org_br/Documents/Documentos/PGP/"/>
    </mc:Choice>
  </mc:AlternateContent>
  <xr:revisionPtr revIDLastSave="0" documentId="8_{E495EBA6-697C-446F-8459-13271259DAB3}" xr6:coauthVersionLast="47" xr6:coauthVersionMax="47" xr10:uidLastSave="{00000000-0000-0000-0000-000000000000}"/>
  <bookViews>
    <workbookView xWindow="-120" yWindow="-120" windowWidth="29040" windowHeight="15840" tabRatio="717" activeTab="5" xr2:uid="{00000000-000D-0000-FFFF-FFFF00000000}"/>
  </bookViews>
  <sheets>
    <sheet name="Pasto" sheetId="5" r:id="rId1"/>
    <sheet name="Pasto Gráfico" sheetId="6" r:id="rId2"/>
    <sheet name="Confinamento" sheetId="2" r:id="rId3"/>
    <sheet name="Confinamento Gráfico" sheetId="3" r:id="rId4"/>
    <sheet name="Semiconfinamento" sheetId="7" r:id="rId5"/>
    <sheet name="Semiconfinamento Gráfico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7" l="1"/>
  <c r="H11" i="7"/>
  <c r="G6" i="8" s="1"/>
  <c r="B11" i="7"/>
  <c r="K60" i="2"/>
  <c r="J6" i="3" s="1"/>
  <c r="L59" i="2"/>
  <c r="L60" i="2" s="1"/>
  <c r="J60" i="2"/>
  <c r="H60" i="2"/>
  <c r="B60" i="2"/>
  <c r="K36" i="5"/>
  <c r="L35" i="5"/>
  <c r="L36" i="5" s="1"/>
  <c r="H36" i="5"/>
  <c r="F36" i="5"/>
  <c r="C36" i="5"/>
  <c r="B36" i="5"/>
  <c r="L9" i="7"/>
  <c r="L8" i="7"/>
  <c r="L7" i="7"/>
  <c r="J11" i="7"/>
  <c r="I11" i="7"/>
  <c r="G11" i="7"/>
  <c r="F11" i="7"/>
  <c r="E11" i="7"/>
  <c r="D6" i="8" s="1"/>
  <c r="D11" i="7"/>
  <c r="C11" i="7"/>
  <c r="I60" i="2"/>
  <c r="H6" i="3" s="1"/>
  <c r="G60" i="2"/>
  <c r="F60" i="2"/>
  <c r="E60" i="2"/>
  <c r="D6" i="3" s="1"/>
  <c r="D60" i="2"/>
  <c r="C60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J36" i="5"/>
  <c r="I36" i="5"/>
  <c r="G36" i="5"/>
  <c r="E36" i="5"/>
  <c r="D6" i="6" s="1"/>
  <c r="D36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B6" i="6"/>
  <c r="B3" i="2"/>
  <c r="B3" i="3" s="1"/>
  <c r="B3" i="7"/>
  <c r="B3" i="8" s="1"/>
  <c r="B2" i="8"/>
  <c r="B1" i="8"/>
  <c r="J6" i="8"/>
  <c r="I6" i="8"/>
  <c r="H6" i="8"/>
  <c r="F6" i="8"/>
  <c r="E6" i="8"/>
  <c r="C6" i="8"/>
  <c r="B6" i="8"/>
  <c r="I6" i="6"/>
  <c r="F6" i="6"/>
  <c r="C6" i="6"/>
  <c r="B2" i="6"/>
  <c r="B1" i="6"/>
  <c r="J6" i="6"/>
  <c r="H6" i="6"/>
  <c r="G6" i="6"/>
  <c r="E6" i="6"/>
  <c r="B3" i="5"/>
  <c r="B3" i="6" s="1"/>
  <c r="F6" i="3"/>
  <c r="B2" i="3"/>
  <c r="B1" i="3"/>
  <c r="I6" i="3"/>
  <c r="G6" i="3"/>
  <c r="E6" i="3"/>
  <c r="C6" i="3"/>
  <c r="B6" i="3"/>
  <c r="D61" i="2" l="1"/>
  <c r="L37" i="5"/>
  <c r="K6" i="8"/>
  <c r="K6" i="3"/>
  <c r="L61" i="2"/>
  <c r="G61" i="2"/>
  <c r="E61" i="2"/>
  <c r="H61" i="2"/>
  <c r="K61" i="2"/>
  <c r="F61" i="2"/>
  <c r="J61" i="2"/>
  <c r="I61" i="2"/>
  <c r="K6" i="6"/>
  <c r="J7" i="6" s="1"/>
  <c r="D37" i="5"/>
  <c r="K37" i="5"/>
  <c r="F37" i="5"/>
  <c r="G37" i="5"/>
  <c r="H37" i="5"/>
  <c r="I37" i="5"/>
  <c r="J37" i="5"/>
  <c r="E37" i="5"/>
  <c r="L12" i="7" l="1"/>
  <c r="D12" i="7"/>
  <c r="F12" i="7"/>
  <c r="J12" i="7"/>
  <c r="I12" i="7"/>
  <c r="C12" i="7"/>
  <c r="E12" i="7"/>
  <c r="K12" i="7"/>
  <c r="G12" i="7"/>
  <c r="H12" i="7"/>
  <c r="E7" i="8"/>
  <c r="C37" i="5"/>
  <c r="I7" i="6"/>
  <c r="B7" i="6"/>
  <c r="H7" i="6"/>
  <c r="K7" i="6"/>
  <c r="D7" i="6"/>
  <c r="G7" i="6"/>
  <c r="F7" i="6"/>
  <c r="E7" i="6"/>
  <c r="C7" i="6"/>
  <c r="C61" i="2"/>
  <c r="F7" i="8" l="1"/>
  <c r="I7" i="8"/>
  <c r="H7" i="8"/>
  <c r="B7" i="8"/>
  <c r="D7" i="8"/>
  <c r="G7" i="8"/>
  <c r="J7" i="8"/>
  <c r="K7" i="8"/>
  <c r="C7" i="8"/>
  <c r="I7" i="3" l="1"/>
  <c r="H7" i="3"/>
  <c r="G7" i="3"/>
  <c r="F7" i="3"/>
  <c r="D7" i="3"/>
  <c r="K7" i="3"/>
  <c r="C7" i="3"/>
  <c r="J7" i="3"/>
  <c r="E7" i="3"/>
  <c r="B7" i="3"/>
</calcChain>
</file>

<file path=xl/sharedStrings.xml><?xml version="1.0" encoding="utf-8"?>
<sst xmlns="http://schemas.openxmlformats.org/spreadsheetml/2006/main" count="93" uniqueCount="21">
  <si>
    <t>TOTAL</t>
  </si>
  <si>
    <t>-</t>
  </si>
  <si>
    <t>BRAHMAN</t>
  </si>
  <si>
    <t>GIR</t>
  </si>
  <si>
    <t>GIR MOCHA</t>
  </si>
  <si>
    <t>GUZERÁ</t>
  </si>
  <si>
    <t>INDUBRASIL</t>
  </si>
  <si>
    <t>NELORE MOCHA</t>
  </si>
  <si>
    <t>SINDI</t>
  </si>
  <si>
    <t>TABAPUÃ</t>
  </si>
  <si>
    <t>Programa de Melhoramento Genético de Zebuínos da ABCZ</t>
  </si>
  <si>
    <t>%</t>
  </si>
  <si>
    <t>NÚMERO</t>
  </si>
  <si>
    <t>DE PROVAS</t>
  </si>
  <si>
    <t>NÚMERO DE ANIMAIS</t>
  </si>
  <si>
    <t>ANO</t>
  </si>
  <si>
    <t>Estatística das Provas de Ganho em Peso - Confinamento</t>
  </si>
  <si>
    <t>ANIMAIS</t>
  </si>
  <si>
    <t>Estatística das Provas de Ganho em Peso - Pasto</t>
  </si>
  <si>
    <t>Estatística das Provas de Ganho em Peso - Semiconfinamento</t>
  </si>
  <si>
    <t>NELORE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</si>
</sst>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8000"/>
      <color rgb="FF0033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5F6-4176-8035-E964054CD6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5F6-4176-8035-E964054CD6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5F6-4176-8035-E964054CD6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5F6-4176-8035-E964054CD6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5F6-4176-8035-E964054CD6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5F6-4176-8035-E964054CD6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5F6-4176-8035-E964054CD6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5F6-4176-8035-E964054CD6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5F6-4176-8035-E964054CD681}"/>
              </c:ext>
            </c:extLst>
          </c:dPt>
          <c:dLbls>
            <c:dLbl>
              <c:idx val="0"/>
              <c:layout>
                <c:manualLayout>
                  <c:x val="-5.1806407634628494E-2"/>
                  <c:y val="-1.4897579143389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6-4176-8035-E964054CD681}"/>
                </c:ext>
              </c:extLst>
            </c:dLbl>
            <c:dLbl>
              <c:idx val="1"/>
              <c:layout>
                <c:manualLayout>
                  <c:x val="-2.3176550783912848E-2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6-4176-8035-E964054CD681}"/>
                </c:ext>
              </c:extLst>
            </c:dLbl>
            <c:dLbl>
              <c:idx val="2"/>
              <c:layout>
                <c:manualLayout>
                  <c:x val="4.0899795501022497E-2"/>
                  <c:y val="-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6-4176-8035-E964054CD681}"/>
                </c:ext>
              </c:extLst>
            </c:dLbl>
            <c:dLbl>
              <c:idx val="3"/>
              <c:layout>
                <c:manualLayout>
                  <c:x val="0.12951601908657123"/>
                  <c:y val="9.931719428926132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6-4176-8035-E964054CD681}"/>
                </c:ext>
              </c:extLst>
            </c:dLbl>
            <c:dLbl>
              <c:idx val="4"/>
              <c:layout>
                <c:manualLayout>
                  <c:x val="0.17995910020449898"/>
                  <c:y val="5.462445685909372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6-4176-8035-E964054CD681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6-4176-8035-E964054CD681}"/>
                </c:ext>
              </c:extLst>
            </c:dLbl>
            <c:dLbl>
              <c:idx val="6"/>
              <c:layout>
                <c:manualLayout>
                  <c:x val="-5.0443081117927745E-2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F6-4176-8035-E964054CD681}"/>
                </c:ext>
              </c:extLst>
            </c:dLbl>
            <c:dLbl>
              <c:idx val="7"/>
              <c:layout>
                <c:manualLayout>
                  <c:x val="4.0899795501021996E-3"/>
                  <c:y val="-5.7107386716325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F6-4176-8035-E964054CD681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F6-4176-8035-E964054CD6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'Pasto Gráfico'!$B$5:$J$5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'Pasto Gráfico'!$B$6:$J$6</c:f>
              <c:numCache>
                <c:formatCode>#,##0</c:formatCode>
                <c:ptCount val="9"/>
                <c:pt idx="0">
                  <c:v>4016</c:v>
                </c:pt>
                <c:pt idx="1">
                  <c:v>19</c:v>
                </c:pt>
                <c:pt idx="2">
                  <c:v>0</c:v>
                </c:pt>
                <c:pt idx="3">
                  <c:v>1614</c:v>
                </c:pt>
                <c:pt idx="4">
                  <c:v>0</c:v>
                </c:pt>
                <c:pt idx="5">
                  <c:v>89826</c:v>
                </c:pt>
                <c:pt idx="6">
                  <c:v>5011</c:v>
                </c:pt>
                <c:pt idx="7">
                  <c:v>108</c:v>
                </c:pt>
                <c:pt idx="8">
                  <c:v>10912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5F6-4176-8035-E964054CD68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03B-4FCE-B4ED-E264C35EA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03B-4FCE-B4ED-E264C35EAA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03B-4FCE-B4ED-E264C35EAA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03B-4FCE-B4ED-E264C35EAA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03B-4FCE-B4ED-E264C35EAA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03B-4FCE-B4ED-E264C35EAA8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03B-4FCE-B4ED-E264C35EAA8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03B-4FCE-B4ED-E264C35EAA8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03B-4FCE-B4ED-E264C35EAA8D}"/>
              </c:ext>
            </c:extLst>
          </c:dPt>
          <c:dLbls>
            <c:dLbl>
              <c:idx val="0"/>
              <c:layout>
                <c:manualLayout>
                  <c:x val="-5.0443081117927745E-2"/>
                  <c:y val="-1.4897579143389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B-4FCE-B4ED-E264C35EAA8D}"/>
                </c:ext>
              </c:extLst>
            </c:dLbl>
            <c:dLbl>
              <c:idx val="1"/>
              <c:layout>
                <c:manualLayout>
                  <c:x val="-9.5432856169052494E-3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B-4FCE-B4ED-E264C35EAA8D}"/>
                </c:ext>
              </c:extLst>
            </c:dLbl>
            <c:dLbl>
              <c:idx val="2"/>
              <c:layout>
                <c:manualLayout>
                  <c:x val="3.8173142467620894E-2"/>
                  <c:y val="-9.931719428926134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B-4FCE-B4ED-E264C35EAA8D}"/>
                </c:ext>
              </c:extLst>
            </c:dLbl>
            <c:dLbl>
              <c:idx val="3"/>
              <c:layout>
                <c:manualLayout>
                  <c:x val="9.679618268575324E-2"/>
                  <c:y val="4.965859714463060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3B-4FCE-B4ED-E264C35EAA8D}"/>
                </c:ext>
              </c:extLst>
            </c:dLbl>
            <c:dLbl>
              <c:idx val="4"/>
              <c:layout>
                <c:manualLayout>
                  <c:x val="0.10633946830265849"/>
                  <c:y val="4.717566728739912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3B-4FCE-B4ED-E264C35EAA8D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3B-4FCE-B4ED-E264C35EAA8D}"/>
                </c:ext>
              </c:extLst>
            </c:dLbl>
            <c:dLbl>
              <c:idx val="6"/>
              <c:layout>
                <c:manualLayout>
                  <c:x val="-1.4996591683708248E-2"/>
                  <c:y val="2.234636871508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3B-4FCE-B4ED-E264C35EAA8D}"/>
                </c:ext>
              </c:extLst>
            </c:dLbl>
            <c:dLbl>
              <c:idx val="7"/>
              <c:layout>
                <c:manualLayout>
                  <c:x val="-1.0906612133605999E-2"/>
                  <c:y val="-4.220980757293606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3B-4FCE-B4ED-E264C35EAA8D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3B-4FCE-B4ED-E264C35EAA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'Confinamento Gráfico'!$B$5:$J$5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'Confinamento Gráfico'!$B$6:$J$6</c:f>
              <c:numCache>
                <c:formatCode>#,##0</c:formatCode>
                <c:ptCount val="9"/>
                <c:pt idx="0">
                  <c:v>704</c:v>
                </c:pt>
                <c:pt idx="1">
                  <c:v>286</c:v>
                </c:pt>
                <c:pt idx="2">
                  <c:v>40</c:v>
                </c:pt>
                <c:pt idx="3">
                  <c:v>1894</c:v>
                </c:pt>
                <c:pt idx="4">
                  <c:v>235</c:v>
                </c:pt>
                <c:pt idx="5">
                  <c:v>30623</c:v>
                </c:pt>
                <c:pt idx="6">
                  <c:v>689</c:v>
                </c:pt>
                <c:pt idx="7">
                  <c:v>359</c:v>
                </c:pt>
                <c:pt idx="8">
                  <c:v>10517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5D1-A74D-0FDCC335D9D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A59-4F8F-9FC6-DECDA764DB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A59-4F8F-9FC6-DECDA764DB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A59-4F8F-9FC6-DECDA764DB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A59-4F8F-9FC6-DECDA764DB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A59-4F8F-9FC6-DECDA764DB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A59-4F8F-9FC6-DECDA764DB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EA59-4F8F-9FC6-DECDA764DB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EA59-4F8F-9FC6-DECDA764DB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EA59-4F8F-9FC6-DECDA764DB4C}"/>
              </c:ext>
            </c:extLst>
          </c:dPt>
          <c:dLbls>
            <c:dLbl>
              <c:idx val="0"/>
              <c:layout>
                <c:manualLayout>
                  <c:x val="-0.17859577368779822"/>
                  <c:y val="2.48292985723153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9-4F8F-9FC6-DECDA764DB4C}"/>
                </c:ext>
              </c:extLst>
            </c:dLbl>
            <c:dLbl>
              <c:idx val="1"/>
              <c:layout>
                <c:manualLayout>
                  <c:x val="-8.4526244035446493E-2"/>
                  <c:y val="-1.04965370948743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9-4F8F-9FC6-DECDA764DB4C}"/>
                </c:ext>
              </c:extLst>
            </c:dLbl>
            <c:dLbl>
              <c:idx val="2"/>
              <c:layout>
                <c:manualLayout>
                  <c:x val="-1.2269938650306749E-2"/>
                  <c:y val="-1.73805090006207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59-4F8F-9FC6-DECDA764DB4C}"/>
                </c:ext>
              </c:extLst>
            </c:dLbl>
            <c:dLbl>
              <c:idx val="3"/>
              <c:layout>
                <c:manualLayout>
                  <c:x val="5.9986366734832992E-2"/>
                  <c:y val="-1.4897579143389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59-4F8F-9FC6-DECDA764DB4C}"/>
                </c:ext>
              </c:extLst>
            </c:dLbl>
            <c:dLbl>
              <c:idx val="4"/>
              <c:layout>
                <c:manualLayout>
                  <c:x val="0.16496250852079072"/>
                  <c:y val="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59-4F8F-9FC6-DECDA764DB4C}"/>
                </c:ext>
              </c:extLst>
            </c:dLbl>
            <c:dLbl>
              <c:idx val="5"/>
              <c:layout>
                <c:manualLayout>
                  <c:x val="6.5439672801635887E-2"/>
                  <c:y val="-4.7175667287399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59-4F8F-9FC6-DECDA764DB4C}"/>
                </c:ext>
              </c:extLst>
            </c:dLbl>
            <c:dLbl>
              <c:idx val="6"/>
              <c:layout>
                <c:manualLayout>
                  <c:x val="1.7723244717109649E-2"/>
                  <c:y val="-9.931719428926132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59-4F8F-9FC6-DECDA764DB4C}"/>
                </c:ext>
              </c:extLst>
            </c:dLbl>
            <c:dLbl>
              <c:idx val="7"/>
              <c:layout>
                <c:manualLayout>
                  <c:x val="-1.0906612133605999E-2"/>
                  <c:y val="-4.965859714463066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59-4F8F-9FC6-DECDA764DB4C}"/>
                </c:ext>
              </c:extLst>
            </c:dLbl>
            <c:dLbl>
              <c:idx val="8"/>
              <c:layout>
                <c:manualLayout>
                  <c:x val="-1.9086571233810499E-2"/>
                  <c:y val="-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59-4F8F-9FC6-DECDA764DB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'Semiconfinamento Gráfico'!$B$5:$J$5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'Semiconfinamento Gráfico'!$B$6:$J$6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659</c:v>
                </c:pt>
                <c:pt idx="6">
                  <c:v>0</c:v>
                </c:pt>
                <c:pt idx="7">
                  <c:v>165</c:v>
                </c:pt>
                <c:pt idx="8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A59-4F8F-9FC6-DECDA764DB4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3490B6-9A0A-4387-9731-35AA3837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9525</xdr:rowOff>
    </xdr:from>
    <xdr:to>
      <xdr:col>11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AFFB6F-DD39-465D-9B18-E1484D43A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9401175" y="9525"/>
          <a:ext cx="762000" cy="740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7ED84E-7382-41A2-AE0A-A18F6C6F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80B96D-9DA0-410E-BB36-6BDC338C6D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B2117C-5C75-46A1-94A6-9F5489E3A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564A55-61FE-4832-8382-0C807AD1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9525</xdr:rowOff>
    </xdr:from>
    <xdr:to>
      <xdr:col>11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179243-E514-4820-93BA-1CD342914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F155C4-A627-45D4-9463-ECC4F2C6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83E9AB-05B7-42B3-AE2E-38C2AB412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F79C3E-F999-43AC-8C72-20E03633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516D90-F0F9-44EB-A73E-6428F06D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9525</xdr:rowOff>
    </xdr:from>
    <xdr:to>
      <xdr:col>11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CED823-21B8-4948-9E9A-74CF0D18A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9401175" y="9525"/>
          <a:ext cx="762000" cy="7402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06F1C8-5D9F-423C-90D9-67D951F42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5482B9-74E2-4F66-96F3-68E85C9FD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32C835-4B95-4B79-A0D7-8FFD29117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  <pageSetUpPr fitToPage="1"/>
  </sheetPr>
  <dimension ref="A1:L37"/>
  <sheetViews>
    <sheetView showGridLines="0" workbookViewId="0">
      <pane ySplit="6" topLeftCell="A18" activePane="bottomLeft" state="frozen"/>
      <selection pane="bottomLeft" activeCell="Q32" sqref="Q32"/>
    </sheetView>
  </sheetViews>
  <sheetFormatPr defaultRowHeight="15" x14ac:dyDescent="0.25"/>
  <cols>
    <col min="1" max="12" width="12.7109375" style="1" customWidth="1"/>
    <col min="13" max="16384" width="9.140625" style="1"/>
  </cols>
  <sheetData>
    <row r="1" spans="1:12" ht="20.100000000000001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</row>
    <row r="2" spans="1:12" ht="20.100000000000001" customHeight="1" x14ac:dyDescent="0.25">
      <c r="B2" s="18" t="s">
        <v>18</v>
      </c>
      <c r="C2" s="18"/>
      <c r="D2" s="18"/>
      <c r="E2" s="18"/>
      <c r="F2" s="18"/>
      <c r="G2" s="18"/>
      <c r="H2" s="18"/>
      <c r="I2" s="18"/>
      <c r="J2" s="18"/>
      <c r="K2" s="18"/>
    </row>
    <row r="3" spans="1:12" ht="20.100000000000001" customHeight="1" x14ac:dyDescent="0.25">
      <c r="B3" s="18" t="str">
        <f>"Animais testados de "&amp;MIN(A5:A36)&amp;" a "&amp;MAX(A5:A36)</f>
        <v>Animais testados de 1996 a 2024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25"/>
    <row r="5" spans="1:12" ht="20.100000000000001" customHeight="1" x14ac:dyDescent="0.25">
      <c r="A5" s="15" t="s">
        <v>15</v>
      </c>
      <c r="B5" s="11" t="s">
        <v>12</v>
      </c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20.100000000000001" customHeight="1" x14ac:dyDescent="0.25">
      <c r="A6" s="16"/>
      <c r="B6" s="12" t="s">
        <v>13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7</v>
      </c>
      <c r="J6" s="2" t="s">
        <v>8</v>
      </c>
      <c r="K6" s="2" t="s">
        <v>9</v>
      </c>
      <c r="L6" s="2" t="s">
        <v>0</v>
      </c>
    </row>
    <row r="7" spans="1:12" ht="20.100000000000001" customHeight="1" x14ac:dyDescent="0.25">
      <c r="A7" s="3">
        <v>1996</v>
      </c>
      <c r="B7" s="4">
        <v>1</v>
      </c>
      <c r="C7" s="4"/>
      <c r="D7" s="4"/>
      <c r="E7" s="4"/>
      <c r="F7" s="4"/>
      <c r="G7" s="4"/>
      <c r="H7" s="4">
        <v>40</v>
      </c>
      <c r="I7" s="4"/>
      <c r="J7" s="4"/>
      <c r="K7" s="4"/>
      <c r="L7" s="5">
        <f>SUM(C7:K7)</f>
        <v>40</v>
      </c>
    </row>
    <row r="8" spans="1:12" ht="20.100000000000001" customHeight="1" x14ac:dyDescent="0.25">
      <c r="A8" s="3">
        <v>1997</v>
      </c>
      <c r="B8" s="4">
        <v>12</v>
      </c>
      <c r="C8" s="4"/>
      <c r="D8" s="4"/>
      <c r="E8" s="4"/>
      <c r="F8" s="4"/>
      <c r="G8" s="4"/>
      <c r="H8" s="4">
        <v>762</v>
      </c>
      <c r="I8" s="4">
        <v>56</v>
      </c>
      <c r="J8" s="4"/>
      <c r="K8" s="4"/>
      <c r="L8" s="5">
        <f t="shared" ref="L8:L35" si="0">SUM(C8:K8)</f>
        <v>818</v>
      </c>
    </row>
    <row r="9" spans="1:12" ht="20.100000000000001" customHeight="1" x14ac:dyDescent="0.25">
      <c r="A9" s="3">
        <v>1998</v>
      </c>
      <c r="B9" s="4">
        <v>21</v>
      </c>
      <c r="C9" s="4"/>
      <c r="D9" s="4"/>
      <c r="E9" s="4"/>
      <c r="F9" s="4"/>
      <c r="G9" s="4"/>
      <c r="H9" s="4">
        <v>1144</v>
      </c>
      <c r="I9" s="4">
        <v>137</v>
      </c>
      <c r="J9" s="4"/>
      <c r="K9" s="4"/>
      <c r="L9" s="5">
        <f t="shared" si="0"/>
        <v>1281</v>
      </c>
    </row>
    <row r="10" spans="1:12" ht="20.100000000000001" customHeight="1" x14ac:dyDescent="0.25">
      <c r="A10" s="3">
        <v>1999</v>
      </c>
      <c r="B10" s="4">
        <v>22</v>
      </c>
      <c r="C10" s="4"/>
      <c r="D10" s="4"/>
      <c r="E10" s="4"/>
      <c r="F10" s="4">
        <v>5</v>
      </c>
      <c r="G10" s="4"/>
      <c r="H10" s="4">
        <v>1051</v>
      </c>
      <c r="I10" s="4">
        <v>59</v>
      </c>
      <c r="J10" s="4"/>
      <c r="K10" s="4">
        <v>10</v>
      </c>
      <c r="L10" s="5">
        <f t="shared" si="0"/>
        <v>1125</v>
      </c>
    </row>
    <row r="11" spans="1:12" ht="20.100000000000001" customHeight="1" x14ac:dyDescent="0.25">
      <c r="A11" s="3">
        <v>2000</v>
      </c>
      <c r="B11" s="4">
        <v>34</v>
      </c>
      <c r="C11" s="4"/>
      <c r="D11" s="4"/>
      <c r="E11" s="4"/>
      <c r="F11" s="4">
        <v>6</v>
      </c>
      <c r="G11" s="4"/>
      <c r="H11" s="4">
        <v>1216</v>
      </c>
      <c r="I11" s="4">
        <v>139</v>
      </c>
      <c r="J11" s="4"/>
      <c r="K11" s="4"/>
      <c r="L11" s="5">
        <f t="shared" si="0"/>
        <v>1361</v>
      </c>
    </row>
    <row r="12" spans="1:12" ht="20.100000000000001" customHeight="1" x14ac:dyDescent="0.25">
      <c r="A12" s="3">
        <v>2001</v>
      </c>
      <c r="B12" s="4">
        <v>34</v>
      </c>
      <c r="C12" s="4"/>
      <c r="D12" s="4"/>
      <c r="E12" s="4"/>
      <c r="F12" s="4">
        <v>15</v>
      </c>
      <c r="G12" s="4"/>
      <c r="H12" s="4">
        <v>1619</v>
      </c>
      <c r="I12" s="4"/>
      <c r="J12" s="4"/>
      <c r="K12" s="4">
        <v>26</v>
      </c>
      <c r="L12" s="5">
        <f t="shared" si="0"/>
        <v>1660</v>
      </c>
    </row>
    <row r="13" spans="1:12" ht="20.100000000000001" customHeight="1" x14ac:dyDescent="0.25">
      <c r="A13" s="3">
        <v>2002</v>
      </c>
      <c r="B13" s="4">
        <v>34</v>
      </c>
      <c r="C13" s="4"/>
      <c r="D13" s="4">
        <v>19</v>
      </c>
      <c r="E13" s="4"/>
      <c r="F13" s="4">
        <v>12</v>
      </c>
      <c r="G13" s="4"/>
      <c r="H13" s="4">
        <v>1154</v>
      </c>
      <c r="I13" s="4">
        <v>191</v>
      </c>
      <c r="J13" s="4"/>
      <c r="K13" s="4">
        <v>57</v>
      </c>
      <c r="L13" s="5">
        <f t="shared" si="0"/>
        <v>1433</v>
      </c>
    </row>
    <row r="14" spans="1:12" ht="20.100000000000001" customHeight="1" x14ac:dyDescent="0.25">
      <c r="A14" s="3">
        <v>2003</v>
      </c>
      <c r="B14" s="4">
        <v>82</v>
      </c>
      <c r="C14" s="4">
        <v>8</v>
      </c>
      <c r="D14" s="4"/>
      <c r="E14" s="4"/>
      <c r="F14" s="4">
        <v>59</v>
      </c>
      <c r="G14" s="4"/>
      <c r="H14" s="4">
        <v>2813</v>
      </c>
      <c r="I14" s="4">
        <v>366</v>
      </c>
      <c r="J14" s="4"/>
      <c r="K14" s="4">
        <v>154</v>
      </c>
      <c r="L14" s="5">
        <f t="shared" si="0"/>
        <v>3400</v>
      </c>
    </row>
    <row r="15" spans="1:12" ht="20.100000000000001" customHeight="1" x14ac:dyDescent="0.25">
      <c r="A15" s="3">
        <v>2004</v>
      </c>
      <c r="B15" s="4">
        <v>84</v>
      </c>
      <c r="C15" s="4">
        <v>8</v>
      </c>
      <c r="D15" s="4"/>
      <c r="E15" s="4"/>
      <c r="F15" s="4">
        <v>14</v>
      </c>
      <c r="G15" s="4"/>
      <c r="H15" s="4">
        <v>2861</v>
      </c>
      <c r="I15" s="4">
        <v>309</v>
      </c>
      <c r="J15" s="4"/>
      <c r="K15" s="4">
        <v>225</v>
      </c>
      <c r="L15" s="5">
        <f t="shared" si="0"/>
        <v>3417</v>
      </c>
    </row>
    <row r="16" spans="1:12" ht="20.100000000000001" customHeight="1" x14ac:dyDescent="0.25">
      <c r="A16" s="3">
        <v>2005</v>
      </c>
      <c r="B16" s="4">
        <v>90</v>
      </c>
      <c r="C16" s="4">
        <v>6</v>
      </c>
      <c r="D16" s="4"/>
      <c r="E16" s="4"/>
      <c r="F16" s="4">
        <v>12</v>
      </c>
      <c r="G16" s="4"/>
      <c r="H16" s="4">
        <v>3341</v>
      </c>
      <c r="I16" s="4">
        <v>162</v>
      </c>
      <c r="J16" s="4"/>
      <c r="K16" s="4">
        <v>205</v>
      </c>
      <c r="L16" s="5">
        <f t="shared" si="0"/>
        <v>3726</v>
      </c>
    </row>
    <row r="17" spans="1:12" ht="20.100000000000001" customHeight="1" x14ac:dyDescent="0.25">
      <c r="A17" s="3">
        <v>2006</v>
      </c>
      <c r="B17" s="4">
        <v>86</v>
      </c>
      <c r="C17" s="4">
        <v>241</v>
      </c>
      <c r="D17" s="4"/>
      <c r="E17" s="4"/>
      <c r="F17" s="4">
        <v>45</v>
      </c>
      <c r="G17" s="4"/>
      <c r="H17" s="4">
        <v>6009</v>
      </c>
      <c r="I17" s="4">
        <v>699</v>
      </c>
      <c r="J17" s="4"/>
      <c r="K17" s="4">
        <v>677</v>
      </c>
      <c r="L17" s="5">
        <f t="shared" si="0"/>
        <v>7671</v>
      </c>
    </row>
    <row r="18" spans="1:12" ht="20.100000000000001" customHeight="1" x14ac:dyDescent="0.25">
      <c r="A18" s="3">
        <v>2007</v>
      </c>
      <c r="B18" s="4">
        <v>83</v>
      </c>
      <c r="C18" s="4">
        <v>405</v>
      </c>
      <c r="D18" s="4"/>
      <c r="E18" s="4"/>
      <c r="F18" s="4"/>
      <c r="G18" s="4"/>
      <c r="H18" s="4">
        <v>2969</v>
      </c>
      <c r="I18" s="4">
        <v>357</v>
      </c>
      <c r="J18" s="4"/>
      <c r="K18" s="4">
        <v>487</v>
      </c>
      <c r="L18" s="5">
        <f t="shared" si="0"/>
        <v>4218</v>
      </c>
    </row>
    <row r="19" spans="1:12" ht="20.100000000000001" customHeight="1" x14ac:dyDescent="0.25">
      <c r="A19" s="3">
        <v>2008</v>
      </c>
      <c r="B19" s="4">
        <v>83</v>
      </c>
      <c r="C19" s="4">
        <v>470</v>
      </c>
      <c r="D19" s="4"/>
      <c r="E19" s="4"/>
      <c r="F19" s="4">
        <v>13</v>
      </c>
      <c r="G19" s="4"/>
      <c r="H19" s="4">
        <v>3298</v>
      </c>
      <c r="I19" s="4">
        <v>774</v>
      </c>
      <c r="J19" s="4"/>
      <c r="K19" s="4">
        <v>318</v>
      </c>
      <c r="L19" s="5">
        <f t="shared" si="0"/>
        <v>4873</v>
      </c>
    </row>
    <row r="20" spans="1:12" ht="20.100000000000001" customHeight="1" x14ac:dyDescent="0.25">
      <c r="A20" s="3">
        <v>2009</v>
      </c>
      <c r="B20" s="4">
        <v>113</v>
      </c>
      <c r="C20" s="4">
        <v>262</v>
      </c>
      <c r="D20" s="4"/>
      <c r="E20" s="4"/>
      <c r="F20" s="4">
        <v>28</v>
      </c>
      <c r="G20" s="4"/>
      <c r="H20" s="4">
        <v>3924</v>
      </c>
      <c r="I20" s="4">
        <v>284</v>
      </c>
      <c r="J20" s="4"/>
      <c r="K20" s="4">
        <v>854</v>
      </c>
      <c r="L20" s="5">
        <f t="shared" si="0"/>
        <v>5352</v>
      </c>
    </row>
    <row r="21" spans="1:12" ht="20.100000000000001" customHeight="1" x14ac:dyDescent="0.25">
      <c r="A21" s="3">
        <v>2010</v>
      </c>
      <c r="B21" s="4">
        <v>111</v>
      </c>
      <c r="C21" s="4">
        <v>424</v>
      </c>
      <c r="D21" s="4"/>
      <c r="E21" s="4"/>
      <c r="F21" s="4">
        <v>45</v>
      </c>
      <c r="G21" s="4"/>
      <c r="H21" s="4">
        <v>3032</v>
      </c>
      <c r="I21" s="4">
        <v>482</v>
      </c>
      <c r="J21" s="4"/>
      <c r="K21" s="4">
        <v>564</v>
      </c>
      <c r="L21" s="5">
        <f t="shared" si="0"/>
        <v>4547</v>
      </c>
    </row>
    <row r="22" spans="1:12" ht="20.100000000000001" customHeight="1" x14ac:dyDescent="0.25">
      <c r="A22" s="3">
        <v>2011</v>
      </c>
      <c r="B22" s="4">
        <v>152</v>
      </c>
      <c r="C22" s="4">
        <v>422</v>
      </c>
      <c r="D22" s="4"/>
      <c r="E22" s="4"/>
      <c r="F22" s="4">
        <v>60</v>
      </c>
      <c r="G22" s="4"/>
      <c r="H22" s="4">
        <v>4533</v>
      </c>
      <c r="I22" s="4">
        <v>349</v>
      </c>
      <c r="J22" s="4"/>
      <c r="K22" s="4">
        <v>955</v>
      </c>
      <c r="L22" s="5">
        <f t="shared" si="0"/>
        <v>6319</v>
      </c>
    </row>
    <row r="23" spans="1:12" ht="20.100000000000001" customHeight="1" x14ac:dyDescent="0.25">
      <c r="A23" s="3">
        <v>2012</v>
      </c>
      <c r="B23" s="4">
        <v>171</v>
      </c>
      <c r="C23" s="4">
        <v>366</v>
      </c>
      <c r="D23" s="4"/>
      <c r="E23" s="4"/>
      <c r="F23" s="4"/>
      <c r="G23" s="4"/>
      <c r="H23" s="4">
        <v>5558</v>
      </c>
      <c r="I23" s="4">
        <v>67</v>
      </c>
      <c r="J23" s="4"/>
      <c r="K23" s="4">
        <v>1151</v>
      </c>
      <c r="L23" s="5">
        <f t="shared" si="0"/>
        <v>7142</v>
      </c>
    </row>
    <row r="24" spans="1:12" ht="20.100000000000001" customHeight="1" x14ac:dyDescent="0.25">
      <c r="A24" s="3">
        <v>2013</v>
      </c>
      <c r="B24" s="4">
        <v>132</v>
      </c>
      <c r="C24" s="4">
        <v>564</v>
      </c>
      <c r="D24" s="4"/>
      <c r="E24" s="4"/>
      <c r="F24" s="4">
        <v>112</v>
      </c>
      <c r="G24" s="4"/>
      <c r="H24" s="4">
        <v>4203</v>
      </c>
      <c r="I24" s="4">
        <v>30</v>
      </c>
      <c r="J24" s="4"/>
      <c r="K24" s="4">
        <v>687</v>
      </c>
      <c r="L24" s="5">
        <f t="shared" si="0"/>
        <v>5596</v>
      </c>
    </row>
    <row r="25" spans="1:12" ht="20.100000000000001" customHeight="1" x14ac:dyDescent="0.25">
      <c r="A25" s="3">
        <v>2014</v>
      </c>
      <c r="B25" s="4">
        <v>112</v>
      </c>
      <c r="C25" s="4">
        <v>272</v>
      </c>
      <c r="D25" s="4"/>
      <c r="E25" s="4"/>
      <c r="F25" s="4">
        <v>240</v>
      </c>
      <c r="G25" s="4"/>
      <c r="H25" s="4">
        <v>3391</v>
      </c>
      <c r="I25" s="4">
        <v>165</v>
      </c>
      <c r="J25" s="4"/>
      <c r="K25" s="4">
        <v>640</v>
      </c>
      <c r="L25" s="5">
        <f t="shared" si="0"/>
        <v>4708</v>
      </c>
    </row>
    <row r="26" spans="1:12" ht="20.100000000000001" customHeight="1" x14ac:dyDescent="0.25">
      <c r="A26" s="3">
        <v>2015</v>
      </c>
      <c r="B26" s="4">
        <v>100</v>
      </c>
      <c r="C26" s="4">
        <v>192</v>
      </c>
      <c r="D26" s="4"/>
      <c r="E26" s="4"/>
      <c r="F26" s="4">
        <v>369</v>
      </c>
      <c r="G26" s="4"/>
      <c r="H26" s="4">
        <v>3117</v>
      </c>
      <c r="I26" s="4">
        <v>32</v>
      </c>
      <c r="J26" s="4"/>
      <c r="K26" s="4">
        <v>586</v>
      </c>
      <c r="L26" s="5">
        <f t="shared" si="0"/>
        <v>4296</v>
      </c>
    </row>
    <row r="27" spans="1:12" ht="20.100000000000001" customHeight="1" x14ac:dyDescent="0.25">
      <c r="A27" s="3">
        <v>2016</v>
      </c>
      <c r="B27" s="4">
        <v>96</v>
      </c>
      <c r="C27" s="4">
        <v>22</v>
      </c>
      <c r="D27" s="4"/>
      <c r="E27" s="4"/>
      <c r="F27" s="4">
        <v>179</v>
      </c>
      <c r="G27" s="4"/>
      <c r="H27" s="4">
        <v>3383</v>
      </c>
      <c r="I27" s="4">
        <v>149</v>
      </c>
      <c r="J27" s="4">
        <v>19</v>
      </c>
      <c r="K27" s="4">
        <v>514</v>
      </c>
      <c r="L27" s="5">
        <f t="shared" si="0"/>
        <v>4266</v>
      </c>
    </row>
    <row r="28" spans="1:12" ht="20.100000000000001" customHeight="1" x14ac:dyDescent="0.25">
      <c r="A28" s="3">
        <v>2017</v>
      </c>
      <c r="B28" s="4">
        <v>111</v>
      </c>
      <c r="C28" s="4">
        <v>37</v>
      </c>
      <c r="D28" s="4"/>
      <c r="E28" s="4"/>
      <c r="F28" s="4">
        <v>19</v>
      </c>
      <c r="G28" s="4"/>
      <c r="H28" s="4">
        <v>3995</v>
      </c>
      <c r="I28" s="4">
        <v>111</v>
      </c>
      <c r="J28" s="4">
        <v>11</v>
      </c>
      <c r="K28" s="4">
        <v>441</v>
      </c>
      <c r="L28" s="5">
        <f t="shared" si="0"/>
        <v>4614</v>
      </c>
    </row>
    <row r="29" spans="1:12" ht="20.100000000000001" customHeight="1" x14ac:dyDescent="0.25">
      <c r="A29" s="3">
        <v>2018</v>
      </c>
      <c r="B29" s="4">
        <v>104</v>
      </c>
      <c r="C29" s="4">
        <v>49</v>
      </c>
      <c r="D29" s="4"/>
      <c r="E29" s="4"/>
      <c r="F29" s="4">
        <v>79</v>
      </c>
      <c r="G29" s="4"/>
      <c r="H29" s="4">
        <v>4096</v>
      </c>
      <c r="I29" s="4">
        <v>93</v>
      </c>
      <c r="J29" s="4"/>
      <c r="K29" s="4">
        <v>455</v>
      </c>
      <c r="L29" s="5">
        <f t="shared" si="0"/>
        <v>4772</v>
      </c>
    </row>
    <row r="30" spans="1:12" ht="20.100000000000001" customHeight="1" x14ac:dyDescent="0.25">
      <c r="A30" s="3">
        <v>2019</v>
      </c>
      <c r="B30" s="4">
        <v>93</v>
      </c>
      <c r="C30" s="4">
        <v>87</v>
      </c>
      <c r="D30" s="4"/>
      <c r="E30" s="4"/>
      <c r="F30" s="4">
        <v>63</v>
      </c>
      <c r="G30" s="4"/>
      <c r="H30" s="4">
        <v>3853</v>
      </c>
      <c r="I30" s="4"/>
      <c r="J30" s="4"/>
      <c r="K30" s="4">
        <v>333</v>
      </c>
      <c r="L30" s="5">
        <f t="shared" si="0"/>
        <v>4336</v>
      </c>
    </row>
    <row r="31" spans="1:12" ht="20.100000000000001" customHeight="1" x14ac:dyDescent="0.25">
      <c r="A31" s="3">
        <v>2020</v>
      </c>
      <c r="B31" s="4">
        <v>98</v>
      </c>
      <c r="C31" s="4">
        <v>54</v>
      </c>
      <c r="D31" s="4"/>
      <c r="E31" s="4"/>
      <c r="F31" s="4">
        <v>67</v>
      </c>
      <c r="G31" s="4"/>
      <c r="H31" s="4">
        <v>4071</v>
      </c>
      <c r="I31" s="4"/>
      <c r="J31" s="4"/>
      <c r="K31" s="4">
        <v>532</v>
      </c>
      <c r="L31" s="5">
        <f t="shared" si="0"/>
        <v>4724</v>
      </c>
    </row>
    <row r="32" spans="1:12" ht="20.100000000000001" customHeight="1" x14ac:dyDescent="0.25">
      <c r="A32" s="3">
        <v>2021</v>
      </c>
      <c r="B32" s="4">
        <v>86</v>
      </c>
      <c r="C32" s="4">
        <v>54</v>
      </c>
      <c r="D32" s="4"/>
      <c r="E32" s="4"/>
      <c r="F32" s="4">
        <v>101</v>
      </c>
      <c r="G32" s="4"/>
      <c r="H32" s="4">
        <v>3374</v>
      </c>
      <c r="I32" s="4"/>
      <c r="J32" s="4">
        <v>27</v>
      </c>
      <c r="K32" s="4">
        <v>405</v>
      </c>
      <c r="L32" s="5">
        <f t="shared" si="0"/>
        <v>3961</v>
      </c>
    </row>
    <row r="33" spans="1:12" ht="20.100000000000001" customHeight="1" x14ac:dyDescent="0.25">
      <c r="A33" s="3">
        <v>2022</v>
      </c>
      <c r="B33" s="4">
        <v>132</v>
      </c>
      <c r="C33" s="4">
        <v>28</v>
      </c>
      <c r="D33" s="4"/>
      <c r="E33" s="4"/>
      <c r="F33" s="4">
        <v>25</v>
      </c>
      <c r="G33" s="4"/>
      <c r="H33" s="4">
        <v>5907</v>
      </c>
      <c r="I33" s="4"/>
      <c r="J33" s="4">
        <v>51</v>
      </c>
      <c r="K33" s="4">
        <v>343</v>
      </c>
      <c r="L33" s="5">
        <f t="shared" si="0"/>
        <v>6354</v>
      </c>
    </row>
    <row r="34" spans="1:12" ht="20.100000000000001" customHeight="1" x14ac:dyDescent="0.25">
      <c r="A34" s="3">
        <v>2023</v>
      </c>
      <c r="B34" s="4">
        <v>60</v>
      </c>
      <c r="C34" s="4">
        <v>28</v>
      </c>
      <c r="D34" s="4"/>
      <c r="E34" s="4"/>
      <c r="F34" s="4">
        <v>25</v>
      </c>
      <c r="G34" s="4"/>
      <c r="H34" s="4">
        <v>2945</v>
      </c>
      <c r="I34" s="4"/>
      <c r="J34" s="4"/>
      <c r="K34" s="4">
        <v>158</v>
      </c>
      <c r="L34" s="5">
        <f t="shared" si="0"/>
        <v>3156</v>
      </c>
    </row>
    <row r="35" spans="1:12" ht="20.100000000000001" customHeight="1" x14ac:dyDescent="0.25">
      <c r="A35" s="3">
        <v>2024</v>
      </c>
      <c r="B35" s="4">
        <v>49</v>
      </c>
      <c r="C35" s="4">
        <v>17</v>
      </c>
      <c r="D35" s="4"/>
      <c r="E35" s="4"/>
      <c r="F35" s="4">
        <v>21</v>
      </c>
      <c r="G35" s="4"/>
      <c r="H35" s="4">
        <v>2167</v>
      </c>
      <c r="I35" s="4"/>
      <c r="J35" s="4"/>
      <c r="K35" s="4">
        <v>135</v>
      </c>
      <c r="L35" s="5">
        <f t="shared" si="0"/>
        <v>2340</v>
      </c>
    </row>
    <row r="36" spans="1:12" ht="20.100000000000001" customHeight="1" x14ac:dyDescent="0.25">
      <c r="A36" s="6" t="s">
        <v>0</v>
      </c>
      <c r="B36" s="7">
        <f>SUM(B7:B35)</f>
        <v>2386</v>
      </c>
      <c r="C36" s="7">
        <f>SUM(C7:C35)</f>
        <v>4016</v>
      </c>
      <c r="D36" s="7">
        <f t="shared" ref="C36:L36" si="1">SUM(D7:D34)</f>
        <v>19</v>
      </c>
      <c r="E36" s="7">
        <f t="shared" si="1"/>
        <v>0</v>
      </c>
      <c r="F36" s="7">
        <f>SUM(F7:F35)</f>
        <v>1614</v>
      </c>
      <c r="G36" s="7">
        <f t="shared" si="1"/>
        <v>0</v>
      </c>
      <c r="H36" s="7">
        <f>SUM(H7:H35)</f>
        <v>89826</v>
      </c>
      <c r="I36" s="7">
        <f t="shared" si="1"/>
        <v>5011</v>
      </c>
      <c r="J36" s="7">
        <f t="shared" si="1"/>
        <v>108</v>
      </c>
      <c r="K36" s="7">
        <f>SUM(K7:K35)</f>
        <v>10912</v>
      </c>
      <c r="L36" s="8">
        <f>SUM(L7:L35)</f>
        <v>111506</v>
      </c>
    </row>
    <row r="37" spans="1:12" ht="20.100000000000001" customHeight="1" x14ac:dyDescent="0.25">
      <c r="A37" s="6" t="s">
        <v>11</v>
      </c>
      <c r="B37" s="13" t="s">
        <v>1</v>
      </c>
      <c r="C37" s="13">
        <f t="shared" ref="C37:L37" si="2">C36*100/$L36</f>
        <v>3.6015999139059782</v>
      </c>
      <c r="D37" s="13">
        <f t="shared" si="2"/>
        <v>1.7039441823758363E-2</v>
      </c>
      <c r="E37" s="13">
        <f t="shared" si="2"/>
        <v>0</v>
      </c>
      <c r="F37" s="13">
        <f t="shared" si="2"/>
        <v>1.4474557422918946</v>
      </c>
      <c r="G37" s="13">
        <f t="shared" si="2"/>
        <v>0</v>
      </c>
      <c r="H37" s="13">
        <f t="shared" si="2"/>
        <v>80.557100066364143</v>
      </c>
      <c r="I37" s="13">
        <f t="shared" si="2"/>
        <v>4.4939285778343763</v>
      </c>
      <c r="J37" s="13">
        <f t="shared" si="2"/>
        <v>9.6855774577152803E-2</v>
      </c>
      <c r="K37" s="13">
        <f t="shared" si="2"/>
        <v>9.786020483202698</v>
      </c>
      <c r="L37" s="14">
        <f t="shared" si="2"/>
        <v>100</v>
      </c>
    </row>
  </sheetData>
  <mergeCells count="5">
    <mergeCell ref="A5:A6"/>
    <mergeCell ref="C5:L5"/>
    <mergeCell ref="B1:K1"/>
    <mergeCell ref="B2:K2"/>
    <mergeCell ref="B3:K3"/>
  </mergeCells>
  <conditionalFormatting sqref="A7:L35">
    <cfRule type="expression" dxfId="7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3" fitToHeight="0" orientation="portrait" horizontalDpi="4294967295" verticalDpi="4294967295" r:id="rId1"/>
  <ignoredErrors>
    <ignoredError sqref="L7:L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tr">
        <f>Pasto!B1</f>
        <v>Programa de Melhoramento Genético de Zebuínos da ABCZ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tr">
        <f>Pasto!B2</f>
        <v>Estatística das Provas de Ganho em Peso - Pasto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Pasto!B3</f>
        <v>Animais testados de 1996 a 2024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20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17</v>
      </c>
      <c r="B6" s="4">
        <f>HLOOKUP(B5,Pasto!$C$6:$K$36,COUNTA(Pasto!$A$6:$A$36)+1,FALSE)</f>
        <v>4016</v>
      </c>
      <c r="C6" s="4">
        <f>HLOOKUP(C5,Pasto!$C$6:$K$36,COUNTA(Pasto!$A$6:$A$36)+1,FALSE)</f>
        <v>19</v>
      </c>
      <c r="D6" s="4">
        <f>HLOOKUP(D5,Pasto!$C$6:$K$36,COUNTA(Pasto!$A$6:$A$36)+1,FALSE)</f>
        <v>0</v>
      </c>
      <c r="E6" s="4">
        <f>HLOOKUP(E5,Pasto!$C$6:$K$36,COUNTA(Pasto!$A$6:$A$36)+1,FALSE)</f>
        <v>1614</v>
      </c>
      <c r="F6" s="4">
        <f>HLOOKUP(F5,Pasto!$C$6:$K$36,COUNTA(Pasto!$A$6:$A$36)+1,FALSE)</f>
        <v>0</v>
      </c>
      <c r="G6" s="4">
        <f>HLOOKUP(G5,Pasto!$C$6:$K$36,COUNTA(Pasto!$A$6:$A$36)+1,FALSE)</f>
        <v>89826</v>
      </c>
      <c r="H6" s="4">
        <f>HLOOKUP(H5,Pasto!$C$6:$K$36,COUNTA(Pasto!$A$6:$A$36)+1,FALSE)</f>
        <v>5011</v>
      </c>
      <c r="I6" s="4">
        <f>HLOOKUP(I5,Pasto!$C$6:$K$36,COUNTA(Pasto!$A$6:$A$36)+1,FALSE)</f>
        <v>108</v>
      </c>
      <c r="J6" s="4">
        <f>HLOOKUP(J5,Pasto!$C$6:$K$36,COUNTA(Pasto!$A$6:$A$36)+1,FALSE)</f>
        <v>10912</v>
      </c>
      <c r="K6" s="5">
        <f>SUM(B6:J6)</f>
        <v>111506</v>
      </c>
    </row>
    <row r="7" spans="1:11" ht="20.100000000000001" customHeight="1" x14ac:dyDescent="0.25">
      <c r="A7" s="3" t="s">
        <v>11</v>
      </c>
      <c r="B7" s="9">
        <f>B6*100/$K6</f>
        <v>3.6015999139059782</v>
      </c>
      <c r="C7" s="9">
        <f t="shared" ref="C7:K7" si="0">C6*100/$K6</f>
        <v>1.7039441823758363E-2</v>
      </c>
      <c r="D7" s="9">
        <f t="shared" si="0"/>
        <v>0</v>
      </c>
      <c r="E7" s="9">
        <f t="shared" si="0"/>
        <v>1.4474557422918946</v>
      </c>
      <c r="F7" s="9">
        <f t="shared" si="0"/>
        <v>0</v>
      </c>
      <c r="G7" s="9">
        <f t="shared" si="0"/>
        <v>80.557100066364143</v>
      </c>
      <c r="H7" s="9">
        <f t="shared" si="0"/>
        <v>4.4939285778343763</v>
      </c>
      <c r="I7" s="9">
        <f t="shared" si="0"/>
        <v>9.6855774577152803E-2</v>
      </c>
      <c r="J7" s="9">
        <f t="shared" si="0"/>
        <v>9.786020483202698</v>
      </c>
      <c r="K7" s="10">
        <f t="shared" si="0"/>
        <v>100</v>
      </c>
    </row>
  </sheetData>
  <mergeCells count="3">
    <mergeCell ref="B1:J1"/>
    <mergeCell ref="B2:J2"/>
    <mergeCell ref="B3:J3"/>
  </mergeCells>
  <conditionalFormatting sqref="A6:K7">
    <cfRule type="expression" dxfId="6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L61"/>
  <sheetViews>
    <sheetView showGridLines="0" topLeftCell="A34" workbookViewId="0">
      <selection activeCell="H59" sqref="H59:K59"/>
    </sheetView>
  </sheetViews>
  <sheetFormatPr defaultRowHeight="15" x14ac:dyDescent="0.25"/>
  <cols>
    <col min="1" max="12" width="12.7109375" style="1" customWidth="1"/>
    <col min="13" max="16384" width="9.140625" style="1"/>
  </cols>
  <sheetData>
    <row r="1" spans="1:12" ht="20.100000000000001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</row>
    <row r="2" spans="1:12" ht="20.100000000000001" customHeight="1" x14ac:dyDescent="0.25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</row>
    <row r="3" spans="1:12" ht="20.100000000000001" customHeight="1" x14ac:dyDescent="0.25">
      <c r="B3" s="18" t="str">
        <f>"Animais testados de "&amp;MIN(A5:A60)&amp;" a "&amp;MAX(A5:A60)</f>
        <v>Animais testados de 1972 a 2024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25"/>
    <row r="5" spans="1:12" ht="20.100000000000001" customHeight="1" x14ac:dyDescent="0.25">
      <c r="A5" s="15" t="s">
        <v>15</v>
      </c>
      <c r="B5" s="11" t="s">
        <v>12</v>
      </c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20.100000000000001" customHeight="1" x14ac:dyDescent="0.25">
      <c r="A6" s="16"/>
      <c r="B6" s="12" t="s">
        <v>13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7</v>
      </c>
      <c r="J6" s="2" t="s">
        <v>8</v>
      </c>
      <c r="K6" s="2" t="s">
        <v>9</v>
      </c>
      <c r="L6" s="2" t="s">
        <v>0</v>
      </c>
    </row>
    <row r="7" spans="1:12" ht="20.100000000000001" customHeight="1" x14ac:dyDescent="0.25">
      <c r="A7" s="3">
        <v>1972</v>
      </c>
      <c r="B7" s="4">
        <v>2</v>
      </c>
      <c r="C7" s="4"/>
      <c r="D7" s="4">
        <v>29</v>
      </c>
      <c r="E7" s="4"/>
      <c r="F7" s="4">
        <v>6</v>
      </c>
      <c r="G7" s="4">
        <v>41</v>
      </c>
      <c r="H7" s="4">
        <v>46</v>
      </c>
      <c r="I7" s="4">
        <v>3</v>
      </c>
      <c r="J7" s="4"/>
      <c r="K7" s="4"/>
      <c r="L7" s="5">
        <f>SUM(C7:K7)</f>
        <v>125</v>
      </c>
    </row>
    <row r="8" spans="1:12" ht="20.100000000000001" customHeight="1" x14ac:dyDescent="0.25">
      <c r="A8" s="3">
        <v>1973</v>
      </c>
      <c r="B8" s="4">
        <v>1</v>
      </c>
      <c r="C8" s="4"/>
      <c r="D8" s="4">
        <v>21</v>
      </c>
      <c r="E8" s="4"/>
      <c r="F8" s="4">
        <v>4</v>
      </c>
      <c r="G8" s="4">
        <v>37</v>
      </c>
      <c r="H8" s="4">
        <v>46</v>
      </c>
      <c r="I8" s="4"/>
      <c r="J8" s="4"/>
      <c r="K8" s="4"/>
      <c r="L8" s="5">
        <f t="shared" ref="L8:L59" si="0">SUM(C8:K8)</f>
        <v>108</v>
      </c>
    </row>
    <row r="9" spans="1:12" ht="20.100000000000001" customHeight="1" x14ac:dyDescent="0.25">
      <c r="A9" s="3">
        <v>1974</v>
      </c>
      <c r="B9" s="4">
        <v>1</v>
      </c>
      <c r="C9" s="4"/>
      <c r="D9" s="4">
        <v>30</v>
      </c>
      <c r="E9" s="4"/>
      <c r="F9" s="4">
        <v>20</v>
      </c>
      <c r="G9" s="4">
        <v>40</v>
      </c>
      <c r="H9" s="4">
        <v>126</v>
      </c>
      <c r="I9" s="4">
        <v>30</v>
      </c>
      <c r="J9" s="4"/>
      <c r="K9" s="4"/>
      <c r="L9" s="5">
        <f t="shared" si="0"/>
        <v>246</v>
      </c>
    </row>
    <row r="10" spans="1:12" ht="20.100000000000001" customHeight="1" x14ac:dyDescent="0.25">
      <c r="A10" s="3">
        <v>1975</v>
      </c>
      <c r="B10" s="4">
        <v>1</v>
      </c>
      <c r="C10" s="4"/>
      <c r="D10" s="4">
        <v>37</v>
      </c>
      <c r="E10" s="4"/>
      <c r="F10" s="4">
        <v>18</v>
      </c>
      <c r="G10" s="4">
        <v>31</v>
      </c>
      <c r="H10" s="4">
        <v>153</v>
      </c>
      <c r="I10" s="4"/>
      <c r="J10" s="4"/>
      <c r="K10" s="4"/>
      <c r="L10" s="5">
        <f t="shared" si="0"/>
        <v>239</v>
      </c>
    </row>
    <row r="11" spans="1:12" ht="20.100000000000001" customHeight="1" x14ac:dyDescent="0.25">
      <c r="A11" s="3">
        <v>1976</v>
      </c>
      <c r="B11" s="4">
        <v>1</v>
      </c>
      <c r="C11" s="4"/>
      <c r="D11" s="4">
        <v>3</v>
      </c>
      <c r="E11" s="4"/>
      <c r="F11" s="4">
        <v>26</v>
      </c>
      <c r="G11" s="4">
        <v>14</v>
      </c>
      <c r="H11" s="4">
        <v>41</v>
      </c>
      <c r="I11" s="4">
        <v>4</v>
      </c>
      <c r="J11" s="4"/>
      <c r="K11" s="4"/>
      <c r="L11" s="5">
        <f t="shared" si="0"/>
        <v>88</v>
      </c>
    </row>
    <row r="12" spans="1:12" ht="20.100000000000001" customHeight="1" x14ac:dyDescent="0.25">
      <c r="A12" s="3">
        <v>1977</v>
      </c>
      <c r="B12" s="4">
        <v>3</v>
      </c>
      <c r="C12" s="4"/>
      <c r="D12" s="4">
        <v>26</v>
      </c>
      <c r="E12" s="4"/>
      <c r="F12" s="4">
        <v>105</v>
      </c>
      <c r="G12" s="4"/>
      <c r="H12" s="4">
        <v>163</v>
      </c>
      <c r="I12" s="4"/>
      <c r="J12" s="4"/>
      <c r="K12" s="4"/>
      <c r="L12" s="5">
        <f t="shared" si="0"/>
        <v>294</v>
      </c>
    </row>
    <row r="13" spans="1:12" ht="20.100000000000001" customHeight="1" x14ac:dyDescent="0.25">
      <c r="A13" s="3">
        <v>1978</v>
      </c>
      <c r="B13" s="4">
        <v>5</v>
      </c>
      <c r="C13" s="4"/>
      <c r="D13" s="4">
        <v>24</v>
      </c>
      <c r="E13" s="4"/>
      <c r="F13" s="4">
        <v>57</v>
      </c>
      <c r="G13" s="4"/>
      <c r="H13" s="4">
        <v>128</v>
      </c>
      <c r="I13" s="4"/>
      <c r="J13" s="4"/>
      <c r="K13" s="4"/>
      <c r="L13" s="5">
        <f t="shared" si="0"/>
        <v>209</v>
      </c>
    </row>
    <row r="14" spans="1:12" ht="20.100000000000001" customHeight="1" x14ac:dyDescent="0.25">
      <c r="A14" s="3">
        <v>1979</v>
      </c>
      <c r="B14" s="4">
        <v>4</v>
      </c>
      <c r="C14" s="4"/>
      <c r="D14" s="4">
        <v>10</v>
      </c>
      <c r="E14" s="4"/>
      <c r="F14" s="4">
        <v>24</v>
      </c>
      <c r="G14" s="4">
        <v>9</v>
      </c>
      <c r="H14" s="4">
        <v>199</v>
      </c>
      <c r="I14" s="4"/>
      <c r="J14" s="4"/>
      <c r="K14" s="4"/>
      <c r="L14" s="5">
        <f t="shared" si="0"/>
        <v>242</v>
      </c>
    </row>
    <row r="15" spans="1:12" ht="20.100000000000001" customHeight="1" x14ac:dyDescent="0.25">
      <c r="A15" s="3">
        <v>1980</v>
      </c>
      <c r="B15" s="4">
        <v>5</v>
      </c>
      <c r="C15" s="4"/>
      <c r="D15" s="4">
        <v>20</v>
      </c>
      <c r="E15" s="4"/>
      <c r="F15" s="4">
        <v>60</v>
      </c>
      <c r="G15" s="4">
        <v>2</v>
      </c>
      <c r="H15" s="4">
        <v>226</v>
      </c>
      <c r="I15" s="4"/>
      <c r="J15" s="4"/>
      <c r="K15" s="4"/>
      <c r="L15" s="5">
        <f t="shared" si="0"/>
        <v>308</v>
      </c>
    </row>
    <row r="16" spans="1:12" ht="20.100000000000001" customHeight="1" x14ac:dyDescent="0.25">
      <c r="A16" s="3">
        <v>1981</v>
      </c>
      <c r="B16" s="4">
        <v>5</v>
      </c>
      <c r="C16" s="4"/>
      <c r="D16" s="4">
        <v>20</v>
      </c>
      <c r="E16" s="4"/>
      <c r="F16" s="4">
        <v>63</v>
      </c>
      <c r="G16" s="4">
        <v>5</v>
      </c>
      <c r="H16" s="4">
        <v>273</v>
      </c>
      <c r="I16" s="4"/>
      <c r="J16" s="4"/>
      <c r="K16" s="4">
        <v>2</v>
      </c>
      <c r="L16" s="5">
        <f t="shared" si="0"/>
        <v>363</v>
      </c>
    </row>
    <row r="17" spans="1:12" ht="20.100000000000001" customHeight="1" x14ac:dyDescent="0.25">
      <c r="A17" s="3">
        <v>1982</v>
      </c>
      <c r="B17" s="4">
        <v>4</v>
      </c>
      <c r="C17" s="4"/>
      <c r="D17" s="4"/>
      <c r="E17" s="4"/>
      <c r="F17" s="4">
        <v>17</v>
      </c>
      <c r="G17" s="4"/>
      <c r="H17" s="4">
        <v>122</v>
      </c>
      <c r="I17" s="4"/>
      <c r="J17" s="4"/>
      <c r="K17" s="4">
        <v>4</v>
      </c>
      <c r="L17" s="5">
        <f t="shared" si="0"/>
        <v>143</v>
      </c>
    </row>
    <row r="18" spans="1:12" ht="20.100000000000001" customHeight="1" x14ac:dyDescent="0.25">
      <c r="A18" s="3">
        <v>1983</v>
      </c>
      <c r="B18" s="4">
        <v>4</v>
      </c>
      <c r="C18" s="4"/>
      <c r="D18" s="4">
        <v>4</v>
      </c>
      <c r="E18" s="4"/>
      <c r="F18" s="4">
        <v>19</v>
      </c>
      <c r="G18" s="4"/>
      <c r="H18" s="4">
        <v>192</v>
      </c>
      <c r="I18" s="4"/>
      <c r="J18" s="4"/>
      <c r="K18" s="4"/>
      <c r="L18" s="5">
        <f t="shared" si="0"/>
        <v>215</v>
      </c>
    </row>
    <row r="19" spans="1:12" ht="20.100000000000001" customHeight="1" x14ac:dyDescent="0.25">
      <c r="A19" s="3">
        <v>1984</v>
      </c>
      <c r="B19" s="4">
        <v>5</v>
      </c>
      <c r="C19" s="4"/>
      <c r="D19" s="4">
        <v>9</v>
      </c>
      <c r="E19" s="4"/>
      <c r="F19" s="4">
        <v>15</v>
      </c>
      <c r="G19" s="4"/>
      <c r="H19" s="4">
        <v>153</v>
      </c>
      <c r="I19" s="4">
        <v>9</v>
      </c>
      <c r="J19" s="4"/>
      <c r="K19" s="4">
        <v>3</v>
      </c>
      <c r="L19" s="5">
        <f t="shared" si="0"/>
        <v>189</v>
      </c>
    </row>
    <row r="20" spans="1:12" ht="20.100000000000001" customHeight="1" x14ac:dyDescent="0.25">
      <c r="A20" s="3">
        <v>1985</v>
      </c>
      <c r="B20" s="4">
        <v>4</v>
      </c>
      <c r="C20" s="4"/>
      <c r="D20" s="4"/>
      <c r="E20" s="4"/>
      <c r="F20" s="4">
        <v>55</v>
      </c>
      <c r="G20" s="4">
        <v>5</v>
      </c>
      <c r="H20" s="4">
        <v>83</v>
      </c>
      <c r="I20" s="4"/>
      <c r="J20" s="4"/>
      <c r="K20" s="4">
        <v>2</v>
      </c>
      <c r="L20" s="5">
        <f t="shared" si="0"/>
        <v>145</v>
      </c>
    </row>
    <row r="21" spans="1:12" ht="20.100000000000001" customHeight="1" x14ac:dyDescent="0.25">
      <c r="A21" s="3">
        <v>1986</v>
      </c>
      <c r="B21" s="4">
        <v>4</v>
      </c>
      <c r="C21" s="4"/>
      <c r="D21" s="4"/>
      <c r="E21" s="4">
        <v>8</v>
      </c>
      <c r="F21" s="4">
        <v>36</v>
      </c>
      <c r="G21" s="4">
        <v>14</v>
      </c>
      <c r="H21" s="4">
        <v>67</v>
      </c>
      <c r="I21" s="4"/>
      <c r="J21" s="4"/>
      <c r="K21" s="4">
        <v>3</v>
      </c>
      <c r="L21" s="5">
        <f t="shared" si="0"/>
        <v>128</v>
      </c>
    </row>
    <row r="22" spans="1:12" ht="20.100000000000001" customHeight="1" x14ac:dyDescent="0.25">
      <c r="A22" s="3">
        <v>1987</v>
      </c>
      <c r="B22" s="4">
        <v>4</v>
      </c>
      <c r="C22" s="4"/>
      <c r="D22" s="4">
        <v>10</v>
      </c>
      <c r="E22" s="4">
        <v>13</v>
      </c>
      <c r="F22" s="4">
        <v>31</v>
      </c>
      <c r="G22" s="4">
        <v>6</v>
      </c>
      <c r="H22" s="4">
        <v>126</v>
      </c>
      <c r="I22" s="4"/>
      <c r="J22" s="4"/>
      <c r="K22" s="4">
        <v>4</v>
      </c>
      <c r="L22" s="5">
        <f t="shared" si="0"/>
        <v>190</v>
      </c>
    </row>
    <row r="23" spans="1:12" ht="20.100000000000001" customHeight="1" x14ac:dyDescent="0.25">
      <c r="A23" s="3">
        <v>1988</v>
      </c>
      <c r="B23" s="4">
        <v>4</v>
      </c>
      <c r="C23" s="4"/>
      <c r="D23" s="4"/>
      <c r="E23" s="4">
        <v>8</v>
      </c>
      <c r="F23" s="4">
        <v>36</v>
      </c>
      <c r="G23" s="4"/>
      <c r="H23" s="4">
        <v>66</v>
      </c>
      <c r="I23" s="4"/>
      <c r="J23" s="4"/>
      <c r="K23" s="4">
        <v>11</v>
      </c>
      <c r="L23" s="5">
        <f t="shared" si="0"/>
        <v>121</v>
      </c>
    </row>
    <row r="24" spans="1:12" ht="20.100000000000001" customHeight="1" x14ac:dyDescent="0.25">
      <c r="A24" s="3">
        <v>1989</v>
      </c>
      <c r="B24" s="4">
        <v>4</v>
      </c>
      <c r="C24" s="4"/>
      <c r="D24" s="4"/>
      <c r="E24" s="4"/>
      <c r="F24" s="4">
        <v>14</v>
      </c>
      <c r="G24" s="4"/>
      <c r="H24" s="4">
        <v>60</v>
      </c>
      <c r="I24" s="4">
        <v>7</v>
      </c>
      <c r="J24" s="4"/>
      <c r="K24" s="4">
        <v>9</v>
      </c>
      <c r="L24" s="5">
        <f t="shared" si="0"/>
        <v>90</v>
      </c>
    </row>
    <row r="25" spans="1:12" ht="20.100000000000001" customHeight="1" x14ac:dyDescent="0.25">
      <c r="A25" s="3">
        <v>1990</v>
      </c>
      <c r="B25" s="4">
        <v>4</v>
      </c>
      <c r="C25" s="4"/>
      <c r="D25" s="4"/>
      <c r="E25" s="4"/>
      <c r="F25" s="4">
        <v>34</v>
      </c>
      <c r="G25" s="4"/>
      <c r="H25" s="4">
        <v>123</v>
      </c>
      <c r="I25" s="4">
        <v>27</v>
      </c>
      <c r="J25" s="4"/>
      <c r="K25" s="4">
        <v>6</v>
      </c>
      <c r="L25" s="5">
        <f t="shared" si="0"/>
        <v>190</v>
      </c>
    </row>
    <row r="26" spans="1:12" ht="20.100000000000001" customHeight="1" x14ac:dyDescent="0.25">
      <c r="A26" s="3">
        <v>1991</v>
      </c>
      <c r="B26" s="4">
        <v>4</v>
      </c>
      <c r="C26" s="4"/>
      <c r="D26" s="4"/>
      <c r="E26" s="4"/>
      <c r="F26" s="4">
        <v>19</v>
      </c>
      <c r="G26" s="4"/>
      <c r="H26" s="4">
        <v>51</v>
      </c>
      <c r="I26" s="4">
        <v>30</v>
      </c>
      <c r="J26" s="4"/>
      <c r="K26" s="4"/>
      <c r="L26" s="5">
        <f t="shared" si="0"/>
        <v>100</v>
      </c>
    </row>
    <row r="27" spans="1:12" ht="20.100000000000001" customHeight="1" x14ac:dyDescent="0.25">
      <c r="A27" s="3">
        <v>1992</v>
      </c>
      <c r="B27" s="4">
        <v>8</v>
      </c>
      <c r="C27" s="4"/>
      <c r="D27" s="4"/>
      <c r="E27" s="4">
        <v>6</v>
      </c>
      <c r="F27" s="4">
        <v>44</v>
      </c>
      <c r="G27" s="4"/>
      <c r="H27" s="4">
        <v>227</v>
      </c>
      <c r="I27" s="4">
        <v>9</v>
      </c>
      <c r="J27" s="4"/>
      <c r="K27" s="4">
        <v>5</v>
      </c>
      <c r="L27" s="5">
        <f t="shared" si="0"/>
        <v>291</v>
      </c>
    </row>
    <row r="28" spans="1:12" ht="20.100000000000001" customHeight="1" x14ac:dyDescent="0.25">
      <c r="A28" s="3">
        <v>1993</v>
      </c>
      <c r="B28" s="4">
        <v>14</v>
      </c>
      <c r="C28" s="4"/>
      <c r="D28" s="4"/>
      <c r="E28" s="4">
        <v>3</v>
      </c>
      <c r="F28" s="4">
        <v>18</v>
      </c>
      <c r="G28" s="4">
        <v>3</v>
      </c>
      <c r="H28" s="4">
        <v>300</v>
      </c>
      <c r="I28" s="4">
        <v>6</v>
      </c>
      <c r="J28" s="4"/>
      <c r="K28" s="4">
        <v>75</v>
      </c>
      <c r="L28" s="5">
        <f t="shared" si="0"/>
        <v>405</v>
      </c>
    </row>
    <row r="29" spans="1:12" ht="20.100000000000001" customHeight="1" x14ac:dyDescent="0.25">
      <c r="A29" s="3">
        <v>1994</v>
      </c>
      <c r="B29" s="4">
        <v>29</v>
      </c>
      <c r="C29" s="4"/>
      <c r="D29" s="4"/>
      <c r="E29" s="4">
        <v>2</v>
      </c>
      <c r="F29" s="4">
        <v>66</v>
      </c>
      <c r="G29" s="4"/>
      <c r="H29" s="4">
        <v>796</v>
      </c>
      <c r="I29" s="4">
        <v>39</v>
      </c>
      <c r="J29" s="4"/>
      <c r="K29" s="4">
        <v>58</v>
      </c>
      <c r="L29" s="5">
        <f t="shared" si="0"/>
        <v>961</v>
      </c>
    </row>
    <row r="30" spans="1:12" ht="20.100000000000001" customHeight="1" x14ac:dyDescent="0.25">
      <c r="A30" s="3">
        <v>1995</v>
      </c>
      <c r="B30" s="4">
        <v>54</v>
      </c>
      <c r="C30" s="4"/>
      <c r="D30" s="4"/>
      <c r="E30" s="4"/>
      <c r="F30" s="4">
        <v>86</v>
      </c>
      <c r="G30" s="4">
        <v>4</v>
      </c>
      <c r="H30" s="4">
        <v>1251</v>
      </c>
      <c r="I30" s="4">
        <v>112</v>
      </c>
      <c r="J30" s="4"/>
      <c r="K30" s="4">
        <v>143</v>
      </c>
      <c r="L30" s="5">
        <f t="shared" si="0"/>
        <v>1596</v>
      </c>
    </row>
    <row r="31" spans="1:12" ht="20.100000000000001" customHeight="1" x14ac:dyDescent="0.25">
      <c r="A31" s="3">
        <v>1996</v>
      </c>
      <c r="B31" s="4">
        <v>40</v>
      </c>
      <c r="C31" s="4"/>
      <c r="D31" s="4">
        <v>4</v>
      </c>
      <c r="E31" s="4"/>
      <c r="F31" s="4">
        <v>95</v>
      </c>
      <c r="G31" s="4">
        <v>15</v>
      </c>
      <c r="H31" s="4">
        <v>715</v>
      </c>
      <c r="I31" s="4">
        <v>71</v>
      </c>
      <c r="J31" s="4"/>
      <c r="K31" s="4">
        <v>164</v>
      </c>
      <c r="L31" s="5">
        <f t="shared" si="0"/>
        <v>1064</v>
      </c>
    </row>
    <row r="32" spans="1:12" ht="20.100000000000001" customHeight="1" x14ac:dyDescent="0.25">
      <c r="A32" s="3">
        <v>1997</v>
      </c>
      <c r="B32" s="4">
        <v>36</v>
      </c>
      <c r="C32" s="4"/>
      <c r="D32" s="4"/>
      <c r="E32" s="4"/>
      <c r="F32" s="4">
        <v>123</v>
      </c>
      <c r="G32" s="4"/>
      <c r="H32" s="4">
        <v>461</v>
      </c>
      <c r="I32" s="4">
        <v>20</v>
      </c>
      <c r="J32" s="4"/>
      <c r="K32" s="4">
        <v>179</v>
      </c>
      <c r="L32" s="5">
        <f t="shared" si="0"/>
        <v>783</v>
      </c>
    </row>
    <row r="33" spans="1:12" ht="20.100000000000001" customHeight="1" x14ac:dyDescent="0.25">
      <c r="A33" s="3">
        <v>1998</v>
      </c>
      <c r="B33" s="4">
        <v>43</v>
      </c>
      <c r="C33" s="4"/>
      <c r="D33" s="4">
        <v>4</v>
      </c>
      <c r="E33" s="4"/>
      <c r="F33" s="4">
        <v>130</v>
      </c>
      <c r="G33" s="4">
        <v>4</v>
      </c>
      <c r="H33" s="4">
        <v>951</v>
      </c>
      <c r="I33" s="4">
        <v>37</v>
      </c>
      <c r="J33" s="4"/>
      <c r="K33" s="4">
        <v>214</v>
      </c>
      <c r="L33" s="5">
        <f t="shared" si="0"/>
        <v>1340</v>
      </c>
    </row>
    <row r="34" spans="1:12" ht="20.100000000000001" customHeight="1" x14ac:dyDescent="0.25">
      <c r="A34" s="3">
        <v>1999</v>
      </c>
      <c r="B34" s="4">
        <v>37</v>
      </c>
      <c r="C34" s="4">
        <v>22</v>
      </c>
      <c r="D34" s="4"/>
      <c r="E34" s="4"/>
      <c r="F34" s="4">
        <v>104</v>
      </c>
      <c r="G34" s="4"/>
      <c r="H34" s="4">
        <v>844</v>
      </c>
      <c r="I34" s="4"/>
      <c r="J34" s="4"/>
      <c r="K34" s="4">
        <v>247</v>
      </c>
      <c r="L34" s="5">
        <f t="shared" si="0"/>
        <v>1217</v>
      </c>
    </row>
    <row r="35" spans="1:12" ht="20.100000000000001" customHeight="1" x14ac:dyDescent="0.25">
      <c r="A35" s="3">
        <v>2000</v>
      </c>
      <c r="B35" s="4">
        <v>43</v>
      </c>
      <c r="C35" s="4"/>
      <c r="D35" s="4"/>
      <c r="E35" s="4"/>
      <c r="F35" s="4">
        <v>25</v>
      </c>
      <c r="G35" s="4"/>
      <c r="H35" s="4">
        <v>1026</v>
      </c>
      <c r="I35" s="4">
        <v>64</v>
      </c>
      <c r="J35" s="4"/>
      <c r="K35" s="4">
        <v>239</v>
      </c>
      <c r="L35" s="5">
        <f t="shared" si="0"/>
        <v>1354</v>
      </c>
    </row>
    <row r="36" spans="1:12" ht="20.100000000000001" customHeight="1" x14ac:dyDescent="0.25">
      <c r="A36" s="3">
        <v>2001</v>
      </c>
      <c r="B36" s="4">
        <v>50</v>
      </c>
      <c r="C36" s="4"/>
      <c r="D36" s="4">
        <v>5</v>
      </c>
      <c r="E36" s="4"/>
      <c r="F36" s="4">
        <v>81</v>
      </c>
      <c r="G36" s="4"/>
      <c r="H36" s="4">
        <v>871</v>
      </c>
      <c r="I36" s="4"/>
      <c r="J36" s="4"/>
      <c r="K36" s="4">
        <v>297</v>
      </c>
      <c r="L36" s="5">
        <f t="shared" si="0"/>
        <v>1254</v>
      </c>
    </row>
    <row r="37" spans="1:12" ht="20.100000000000001" customHeight="1" x14ac:dyDescent="0.25">
      <c r="A37" s="3">
        <v>2002</v>
      </c>
      <c r="B37" s="4">
        <v>66</v>
      </c>
      <c r="C37" s="4"/>
      <c r="D37" s="4">
        <v>4</v>
      </c>
      <c r="E37" s="4"/>
      <c r="F37" s="4">
        <v>87</v>
      </c>
      <c r="G37" s="4"/>
      <c r="H37" s="4">
        <v>1534</v>
      </c>
      <c r="I37" s="4">
        <v>38</v>
      </c>
      <c r="J37" s="4"/>
      <c r="K37" s="4">
        <v>365</v>
      </c>
      <c r="L37" s="5">
        <f t="shared" si="0"/>
        <v>2028</v>
      </c>
    </row>
    <row r="38" spans="1:12" ht="20.100000000000001" customHeight="1" x14ac:dyDescent="0.25">
      <c r="A38" s="3">
        <v>2003</v>
      </c>
      <c r="B38" s="4">
        <v>68</v>
      </c>
      <c r="C38" s="4"/>
      <c r="D38" s="4">
        <v>14</v>
      </c>
      <c r="E38" s="4"/>
      <c r="F38" s="4">
        <v>56</v>
      </c>
      <c r="G38" s="4"/>
      <c r="H38" s="4">
        <v>1354</v>
      </c>
      <c r="I38" s="4"/>
      <c r="J38" s="4"/>
      <c r="K38" s="4">
        <v>462</v>
      </c>
      <c r="L38" s="5">
        <f t="shared" si="0"/>
        <v>1886</v>
      </c>
    </row>
    <row r="39" spans="1:12" ht="20.100000000000001" customHeight="1" x14ac:dyDescent="0.25">
      <c r="A39" s="3">
        <v>2004</v>
      </c>
      <c r="B39" s="4">
        <v>68</v>
      </c>
      <c r="C39" s="4"/>
      <c r="D39" s="4"/>
      <c r="E39" s="4"/>
      <c r="F39" s="4">
        <v>23</v>
      </c>
      <c r="G39" s="4"/>
      <c r="H39" s="4">
        <v>1504</v>
      </c>
      <c r="I39" s="4"/>
      <c r="J39" s="4"/>
      <c r="K39" s="4">
        <v>427</v>
      </c>
      <c r="L39" s="5">
        <f t="shared" si="0"/>
        <v>1954</v>
      </c>
    </row>
    <row r="40" spans="1:12" ht="20.100000000000001" customHeight="1" x14ac:dyDescent="0.25">
      <c r="A40" s="3">
        <v>2005</v>
      </c>
      <c r="B40" s="4">
        <v>52</v>
      </c>
      <c r="C40" s="4"/>
      <c r="D40" s="4"/>
      <c r="E40" s="4"/>
      <c r="F40" s="4">
        <v>13</v>
      </c>
      <c r="G40" s="4">
        <v>5</v>
      </c>
      <c r="H40" s="4">
        <v>1018</v>
      </c>
      <c r="I40" s="4"/>
      <c r="J40" s="4"/>
      <c r="K40" s="4">
        <v>397</v>
      </c>
      <c r="L40" s="5">
        <f t="shared" si="0"/>
        <v>1433</v>
      </c>
    </row>
    <row r="41" spans="1:12" ht="20.100000000000001" customHeight="1" x14ac:dyDescent="0.25">
      <c r="A41" s="3">
        <v>2006</v>
      </c>
      <c r="B41" s="4">
        <v>49</v>
      </c>
      <c r="C41" s="4">
        <v>12</v>
      </c>
      <c r="D41" s="4"/>
      <c r="E41" s="4"/>
      <c r="F41" s="4">
        <v>41</v>
      </c>
      <c r="G41" s="4"/>
      <c r="H41" s="4">
        <v>911</v>
      </c>
      <c r="I41" s="4">
        <v>79</v>
      </c>
      <c r="J41" s="4">
        <v>4</v>
      </c>
      <c r="K41" s="4">
        <v>539</v>
      </c>
      <c r="L41" s="5">
        <f t="shared" si="0"/>
        <v>1586</v>
      </c>
    </row>
    <row r="42" spans="1:12" ht="20.100000000000001" customHeight="1" x14ac:dyDescent="0.25">
      <c r="A42" s="3">
        <v>2007</v>
      </c>
      <c r="B42" s="4">
        <v>44</v>
      </c>
      <c r="C42" s="4">
        <v>82</v>
      </c>
      <c r="D42" s="4"/>
      <c r="E42" s="4"/>
      <c r="F42" s="4"/>
      <c r="G42" s="4"/>
      <c r="H42" s="4">
        <v>767</v>
      </c>
      <c r="I42" s="4"/>
      <c r="J42" s="4"/>
      <c r="K42" s="4">
        <v>487</v>
      </c>
      <c r="L42" s="5">
        <f t="shared" si="0"/>
        <v>1336</v>
      </c>
    </row>
    <row r="43" spans="1:12" ht="20.100000000000001" customHeight="1" x14ac:dyDescent="0.25">
      <c r="A43" s="3">
        <v>2008</v>
      </c>
      <c r="B43" s="4">
        <v>47</v>
      </c>
      <c r="C43" s="4">
        <v>109</v>
      </c>
      <c r="D43" s="4"/>
      <c r="E43" s="4"/>
      <c r="F43" s="4">
        <v>19</v>
      </c>
      <c r="G43" s="4"/>
      <c r="H43" s="4">
        <v>925</v>
      </c>
      <c r="I43" s="4"/>
      <c r="J43" s="4"/>
      <c r="K43" s="4">
        <v>546</v>
      </c>
      <c r="L43" s="5">
        <f t="shared" si="0"/>
        <v>1599</v>
      </c>
    </row>
    <row r="44" spans="1:12" ht="20.100000000000001" customHeight="1" x14ac:dyDescent="0.25">
      <c r="A44" s="3">
        <v>2009</v>
      </c>
      <c r="B44" s="4">
        <v>62</v>
      </c>
      <c r="C44" s="4">
        <v>115</v>
      </c>
      <c r="D44" s="4">
        <v>12</v>
      </c>
      <c r="E44" s="4"/>
      <c r="F44" s="4">
        <v>30</v>
      </c>
      <c r="G44" s="4"/>
      <c r="H44" s="4">
        <v>1269</v>
      </c>
      <c r="I44" s="4">
        <v>12</v>
      </c>
      <c r="J44" s="4"/>
      <c r="K44" s="4">
        <v>496</v>
      </c>
      <c r="L44" s="5">
        <f t="shared" si="0"/>
        <v>1934</v>
      </c>
    </row>
    <row r="45" spans="1:12" ht="20.100000000000001" customHeight="1" x14ac:dyDescent="0.25">
      <c r="A45" s="3">
        <v>2010</v>
      </c>
      <c r="B45" s="4">
        <v>50</v>
      </c>
      <c r="C45" s="4">
        <v>120</v>
      </c>
      <c r="D45" s="4"/>
      <c r="E45" s="4"/>
      <c r="F45" s="4">
        <v>66</v>
      </c>
      <c r="G45" s="4"/>
      <c r="H45" s="4">
        <v>1200</v>
      </c>
      <c r="I45" s="4">
        <v>37</v>
      </c>
      <c r="J45" s="4"/>
      <c r="K45" s="4">
        <v>262</v>
      </c>
      <c r="L45" s="5">
        <f t="shared" si="0"/>
        <v>1685</v>
      </c>
    </row>
    <row r="46" spans="1:12" ht="20.100000000000001" customHeight="1" x14ac:dyDescent="0.25">
      <c r="A46" s="3">
        <v>2011</v>
      </c>
      <c r="B46" s="4">
        <v>47</v>
      </c>
      <c r="C46" s="4">
        <v>64</v>
      </c>
      <c r="D46" s="4"/>
      <c r="E46" s="4"/>
      <c r="F46" s="4">
        <v>18</v>
      </c>
      <c r="G46" s="4"/>
      <c r="H46" s="4">
        <v>1266</v>
      </c>
      <c r="I46" s="4">
        <v>55</v>
      </c>
      <c r="J46" s="4"/>
      <c r="K46" s="4">
        <v>386</v>
      </c>
      <c r="L46" s="5">
        <f t="shared" si="0"/>
        <v>1789</v>
      </c>
    </row>
    <row r="47" spans="1:12" ht="20.100000000000001" customHeight="1" x14ac:dyDescent="0.25">
      <c r="A47" s="3">
        <v>2012</v>
      </c>
      <c r="B47" s="4">
        <v>37</v>
      </c>
      <c r="C47" s="4">
        <v>75</v>
      </c>
      <c r="D47" s="4"/>
      <c r="E47" s="4"/>
      <c r="F47" s="4">
        <v>22</v>
      </c>
      <c r="G47" s="4"/>
      <c r="H47" s="4">
        <v>715</v>
      </c>
      <c r="I47" s="4"/>
      <c r="J47" s="4">
        <v>18</v>
      </c>
      <c r="K47" s="4">
        <v>360</v>
      </c>
      <c r="L47" s="5">
        <f t="shared" si="0"/>
        <v>1190</v>
      </c>
    </row>
    <row r="48" spans="1:12" ht="20.100000000000001" customHeight="1" x14ac:dyDescent="0.25">
      <c r="A48" s="3">
        <v>2013</v>
      </c>
      <c r="B48" s="4">
        <v>27</v>
      </c>
      <c r="C48" s="4">
        <v>26</v>
      </c>
      <c r="D48" s="4"/>
      <c r="E48" s="4"/>
      <c r="F48" s="4"/>
      <c r="G48" s="4"/>
      <c r="H48" s="4">
        <v>426</v>
      </c>
      <c r="I48" s="4"/>
      <c r="J48" s="4">
        <v>55</v>
      </c>
      <c r="K48" s="4">
        <v>408</v>
      </c>
      <c r="L48" s="5">
        <f t="shared" si="0"/>
        <v>915</v>
      </c>
    </row>
    <row r="49" spans="1:12" ht="20.100000000000001" customHeight="1" x14ac:dyDescent="0.25">
      <c r="A49" s="3">
        <v>2014</v>
      </c>
      <c r="B49" s="4">
        <v>47</v>
      </c>
      <c r="C49" s="4">
        <v>53</v>
      </c>
      <c r="D49" s="4"/>
      <c r="E49" s="4"/>
      <c r="F49" s="4">
        <v>39</v>
      </c>
      <c r="G49" s="4"/>
      <c r="H49" s="4">
        <v>777</v>
      </c>
      <c r="I49" s="4"/>
      <c r="J49" s="4">
        <v>13</v>
      </c>
      <c r="K49" s="4">
        <v>280</v>
      </c>
      <c r="L49" s="5">
        <f t="shared" si="0"/>
        <v>1162</v>
      </c>
    </row>
    <row r="50" spans="1:12" ht="20.100000000000001" customHeight="1" x14ac:dyDescent="0.25">
      <c r="A50" s="3">
        <v>2015</v>
      </c>
      <c r="B50" s="4">
        <v>36</v>
      </c>
      <c r="C50" s="4">
        <v>16</v>
      </c>
      <c r="D50" s="4"/>
      <c r="E50" s="4"/>
      <c r="F50" s="4">
        <v>35</v>
      </c>
      <c r="G50" s="4"/>
      <c r="H50" s="4">
        <v>585</v>
      </c>
      <c r="I50" s="4"/>
      <c r="J50" s="4">
        <v>12</v>
      </c>
      <c r="K50" s="4">
        <v>386</v>
      </c>
      <c r="L50" s="5">
        <f t="shared" si="0"/>
        <v>1034</v>
      </c>
    </row>
    <row r="51" spans="1:12" ht="20.100000000000001" customHeight="1" x14ac:dyDescent="0.25">
      <c r="A51" s="3">
        <v>2016</v>
      </c>
      <c r="B51" s="4">
        <v>22</v>
      </c>
      <c r="C51" s="4"/>
      <c r="D51" s="4"/>
      <c r="E51" s="4"/>
      <c r="F51" s="4"/>
      <c r="G51" s="4"/>
      <c r="H51" s="4">
        <v>533</v>
      </c>
      <c r="I51" s="4"/>
      <c r="J51" s="4"/>
      <c r="K51" s="4">
        <v>331</v>
      </c>
      <c r="L51" s="5">
        <f t="shared" si="0"/>
        <v>864</v>
      </c>
    </row>
    <row r="52" spans="1:12" ht="20.100000000000001" customHeight="1" x14ac:dyDescent="0.25">
      <c r="A52" s="3">
        <v>2017</v>
      </c>
      <c r="B52" s="4">
        <v>24</v>
      </c>
      <c r="C52" s="4"/>
      <c r="D52" s="4"/>
      <c r="E52" s="4"/>
      <c r="F52" s="4"/>
      <c r="G52" s="4"/>
      <c r="H52" s="4">
        <v>178</v>
      </c>
      <c r="I52" s="4"/>
      <c r="J52" s="4">
        <v>14</v>
      </c>
      <c r="K52" s="4">
        <v>340</v>
      </c>
      <c r="L52" s="5">
        <f t="shared" si="0"/>
        <v>532</v>
      </c>
    </row>
    <row r="53" spans="1:12" ht="20.100000000000001" customHeight="1" x14ac:dyDescent="0.25">
      <c r="A53" s="3">
        <v>2018</v>
      </c>
      <c r="B53" s="4">
        <v>27</v>
      </c>
      <c r="C53" s="4">
        <v>10</v>
      </c>
      <c r="D53" s="4"/>
      <c r="E53" s="4"/>
      <c r="F53" s="4"/>
      <c r="G53" s="4"/>
      <c r="H53" s="4">
        <v>205</v>
      </c>
      <c r="I53" s="4"/>
      <c r="J53" s="4">
        <v>23</v>
      </c>
      <c r="K53" s="4">
        <v>291</v>
      </c>
      <c r="L53" s="5">
        <f t="shared" si="0"/>
        <v>529</v>
      </c>
    </row>
    <row r="54" spans="1:12" ht="20.100000000000001" customHeight="1" x14ac:dyDescent="0.25">
      <c r="A54" s="3">
        <v>2019</v>
      </c>
      <c r="B54" s="4">
        <v>9</v>
      </c>
      <c r="C54" s="4"/>
      <c r="D54" s="4"/>
      <c r="E54" s="4"/>
      <c r="F54" s="4"/>
      <c r="G54" s="4"/>
      <c r="H54" s="4">
        <v>154</v>
      </c>
      <c r="I54" s="4"/>
      <c r="J54" s="4"/>
      <c r="K54" s="4">
        <v>296</v>
      </c>
      <c r="L54" s="5">
        <f t="shared" si="0"/>
        <v>450</v>
      </c>
    </row>
    <row r="55" spans="1:12" ht="20.100000000000001" customHeight="1" x14ac:dyDescent="0.25">
      <c r="A55" s="3">
        <v>2020</v>
      </c>
      <c r="B55" s="4">
        <v>29</v>
      </c>
      <c r="C55" s="4"/>
      <c r="D55" s="4"/>
      <c r="E55" s="4"/>
      <c r="F55" s="4">
        <v>6</v>
      </c>
      <c r="G55" s="4"/>
      <c r="H55" s="4">
        <v>447</v>
      </c>
      <c r="I55" s="4"/>
      <c r="J55" s="4">
        <v>69</v>
      </c>
      <c r="K55" s="4">
        <v>251</v>
      </c>
      <c r="L55" s="5">
        <f t="shared" si="0"/>
        <v>773</v>
      </c>
    </row>
    <row r="56" spans="1:12" ht="20.100000000000001" customHeight="1" x14ac:dyDescent="0.25">
      <c r="A56" s="3">
        <v>2021</v>
      </c>
      <c r="B56" s="4">
        <v>35</v>
      </c>
      <c r="C56" s="4"/>
      <c r="D56" s="4"/>
      <c r="E56" s="4"/>
      <c r="F56" s="4">
        <v>8</v>
      </c>
      <c r="G56" s="4"/>
      <c r="H56" s="4">
        <v>1018</v>
      </c>
      <c r="I56" s="4"/>
      <c r="J56" s="4">
        <v>57</v>
      </c>
      <c r="K56" s="4">
        <v>307</v>
      </c>
      <c r="L56" s="5">
        <f t="shared" si="0"/>
        <v>1390</v>
      </c>
    </row>
    <row r="57" spans="1:12" ht="20.100000000000001" customHeight="1" x14ac:dyDescent="0.25">
      <c r="A57" s="3">
        <v>2022</v>
      </c>
      <c r="B57" s="4">
        <v>37</v>
      </c>
      <c r="C57" s="4"/>
      <c r="D57" s="4"/>
      <c r="E57" s="4"/>
      <c r="F57" s="4"/>
      <c r="G57" s="4"/>
      <c r="H57" s="4">
        <v>2357</v>
      </c>
      <c r="I57" s="4"/>
      <c r="J57" s="4">
        <v>45</v>
      </c>
      <c r="K57" s="4">
        <v>639</v>
      </c>
      <c r="L57" s="5">
        <f t="shared" si="0"/>
        <v>3041</v>
      </c>
    </row>
    <row r="58" spans="1:12" ht="20.100000000000001" customHeight="1" x14ac:dyDescent="0.25">
      <c r="A58" s="3">
        <v>2023</v>
      </c>
      <c r="B58" s="4">
        <v>35</v>
      </c>
      <c r="C58" s="4"/>
      <c r="D58" s="4"/>
      <c r="E58" s="4"/>
      <c r="F58" s="4"/>
      <c r="G58" s="4"/>
      <c r="H58" s="4">
        <v>1041</v>
      </c>
      <c r="I58" s="4"/>
      <c r="J58" s="4">
        <v>11</v>
      </c>
      <c r="K58" s="4">
        <v>285</v>
      </c>
      <c r="L58" s="5">
        <f t="shared" si="0"/>
        <v>1337</v>
      </c>
    </row>
    <row r="59" spans="1:12" ht="20.100000000000001" customHeight="1" x14ac:dyDescent="0.25">
      <c r="A59" s="3">
        <v>2024</v>
      </c>
      <c r="B59" s="4">
        <v>32</v>
      </c>
      <c r="C59" s="4"/>
      <c r="D59" s="4"/>
      <c r="E59" s="4"/>
      <c r="F59" s="4"/>
      <c r="G59" s="4"/>
      <c r="H59" s="4">
        <v>553</v>
      </c>
      <c r="I59" s="4"/>
      <c r="J59" s="4">
        <v>38</v>
      </c>
      <c r="K59" s="4">
        <v>311</v>
      </c>
      <c r="L59" s="5">
        <f t="shared" si="0"/>
        <v>902</v>
      </c>
    </row>
    <row r="60" spans="1:12" ht="20.100000000000001" customHeight="1" x14ac:dyDescent="0.25">
      <c r="A60" s="6" t="s">
        <v>0</v>
      </c>
      <c r="B60" s="7">
        <f>SUM(B7:B59)</f>
        <v>1373</v>
      </c>
      <c r="C60" s="7">
        <f t="shared" ref="C60:L60" si="1">SUM(C7:C58)</f>
        <v>704</v>
      </c>
      <c r="D60" s="7">
        <f t="shared" si="1"/>
        <v>286</v>
      </c>
      <c r="E60" s="7">
        <f t="shared" si="1"/>
        <v>40</v>
      </c>
      <c r="F60" s="7">
        <f t="shared" si="1"/>
        <v>1894</v>
      </c>
      <c r="G60" s="7">
        <f t="shared" si="1"/>
        <v>235</v>
      </c>
      <c r="H60" s="7">
        <f>SUM(H7:H59)</f>
        <v>30623</v>
      </c>
      <c r="I60" s="7">
        <f t="shared" si="1"/>
        <v>689</v>
      </c>
      <c r="J60" s="7">
        <f>SUM(J7:J59)</f>
        <v>359</v>
      </c>
      <c r="K60" s="7">
        <f>SUM(K7:K59)</f>
        <v>10517</v>
      </c>
      <c r="L60" s="8">
        <f>SUM(L7:L59)</f>
        <v>45347</v>
      </c>
    </row>
    <row r="61" spans="1:12" ht="20.100000000000001" customHeight="1" x14ac:dyDescent="0.25">
      <c r="A61" s="6" t="s">
        <v>11</v>
      </c>
      <c r="B61" s="13" t="s">
        <v>1</v>
      </c>
      <c r="C61" s="13">
        <f t="shared" ref="C61:L61" si="2">C60*100/$L60</f>
        <v>1.5524731514763932</v>
      </c>
      <c r="D61" s="13">
        <f t="shared" si="2"/>
        <v>0.63069221778728468</v>
      </c>
      <c r="E61" s="13">
        <f t="shared" si="2"/>
        <v>8.8208701788431432E-2</v>
      </c>
      <c r="F61" s="13">
        <f t="shared" si="2"/>
        <v>4.1766820296822278</v>
      </c>
      <c r="G61" s="13">
        <f t="shared" si="2"/>
        <v>0.51822612300703463</v>
      </c>
      <c r="H61" s="13">
        <f t="shared" si="2"/>
        <v>67.530376871678385</v>
      </c>
      <c r="I61" s="13">
        <f t="shared" si="2"/>
        <v>1.5193948883057313</v>
      </c>
      <c r="J61" s="13">
        <f t="shared" si="2"/>
        <v>0.79167309855117207</v>
      </c>
      <c r="K61" s="13">
        <f t="shared" si="2"/>
        <v>23.192272917723333</v>
      </c>
      <c r="L61" s="14">
        <f t="shared" si="2"/>
        <v>100</v>
      </c>
    </row>
  </sheetData>
  <mergeCells count="5">
    <mergeCell ref="C5:L5"/>
    <mergeCell ref="A5:A6"/>
    <mergeCell ref="B1:K1"/>
    <mergeCell ref="B2:K2"/>
    <mergeCell ref="B3:K3"/>
  </mergeCells>
  <conditionalFormatting sqref="A7:L59">
    <cfRule type="expression" dxfId="5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3" fitToHeight="0" orientation="portrait" horizontalDpi="4294967295" verticalDpi="4294967295" r:id="rId1"/>
  <ignoredErrors>
    <ignoredError sqref="L7:L5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tr">
        <f>Confinamento!B1</f>
        <v>Programa de Melhoramento Genético de Zebuínos da ABCZ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tr">
        <f>Confinamento!B2</f>
        <v>Estatística das Provas de Ganho em Peso - Confinamento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Confinamento!B3</f>
        <v>Animais testados de 1972 a 2024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20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17</v>
      </c>
      <c r="B6" s="4">
        <f>HLOOKUP(B5,Confinamento!$C$6:$K$60,COUNTA(Confinamento!$A$6:$A$60)+1,FALSE)</f>
        <v>704</v>
      </c>
      <c r="C6" s="4">
        <f>HLOOKUP(C5,Confinamento!$C$6:$K$60,COUNTA(Confinamento!$A$6:$A$60)+1,FALSE)</f>
        <v>286</v>
      </c>
      <c r="D6" s="4">
        <f>HLOOKUP(D5,Confinamento!$C$6:$K$60,COUNTA(Confinamento!$A$6:$A$60)+1,FALSE)</f>
        <v>40</v>
      </c>
      <c r="E6" s="4">
        <f>HLOOKUP(E5,Confinamento!$C$6:$K$60,COUNTA(Confinamento!$A$6:$A$60)+1,FALSE)</f>
        <v>1894</v>
      </c>
      <c r="F6" s="4">
        <f>HLOOKUP(F5,Confinamento!$C$6:$K$60,COUNTA(Confinamento!$A$6:$A$60)+1,FALSE)</f>
        <v>235</v>
      </c>
      <c r="G6" s="4">
        <f>HLOOKUP(G5,Confinamento!$C$6:$K$60,COUNTA(Confinamento!$A$6:$A$60)+1,FALSE)</f>
        <v>30623</v>
      </c>
      <c r="H6" s="4">
        <f>HLOOKUP(H5,Confinamento!$C$6:$K$60,COUNTA(Confinamento!$A$6:$A$60)+1,FALSE)</f>
        <v>689</v>
      </c>
      <c r="I6" s="4">
        <f>HLOOKUP(I5,Confinamento!$C$6:$K$60,COUNTA(Confinamento!$A$6:$A$60)+1,FALSE)</f>
        <v>359</v>
      </c>
      <c r="J6" s="4">
        <f>HLOOKUP(J5,Confinamento!$C$6:$K$60,COUNTA(Confinamento!$A$6:$A$60)+1,FALSE)</f>
        <v>10517</v>
      </c>
      <c r="K6" s="5">
        <f>SUM(B6:J6)</f>
        <v>45347</v>
      </c>
    </row>
    <row r="7" spans="1:11" ht="20.100000000000001" customHeight="1" x14ac:dyDescent="0.25">
      <c r="A7" s="3" t="s">
        <v>11</v>
      </c>
      <c r="B7" s="9">
        <f>B6*100/$K6</f>
        <v>1.5524731514763932</v>
      </c>
      <c r="C7" s="9">
        <f t="shared" ref="C7:K7" si="0">C6*100/$K6</f>
        <v>0.63069221778728468</v>
      </c>
      <c r="D7" s="9">
        <f t="shared" si="0"/>
        <v>8.8208701788431432E-2</v>
      </c>
      <c r="E7" s="9">
        <f t="shared" si="0"/>
        <v>4.1766820296822278</v>
      </c>
      <c r="F7" s="9">
        <f t="shared" si="0"/>
        <v>0.51822612300703463</v>
      </c>
      <c r="G7" s="9">
        <f t="shared" si="0"/>
        <v>67.530376871678385</v>
      </c>
      <c r="H7" s="9">
        <f t="shared" si="0"/>
        <v>1.5193948883057313</v>
      </c>
      <c r="I7" s="9">
        <f t="shared" si="0"/>
        <v>0.79167309855117207</v>
      </c>
      <c r="J7" s="9">
        <f t="shared" si="0"/>
        <v>23.192272917723333</v>
      </c>
      <c r="K7" s="10">
        <f t="shared" si="0"/>
        <v>100</v>
      </c>
    </row>
  </sheetData>
  <mergeCells count="3">
    <mergeCell ref="B1:J1"/>
    <mergeCell ref="B2:J2"/>
    <mergeCell ref="B3:J3"/>
  </mergeCells>
  <conditionalFormatting sqref="A6:K7">
    <cfRule type="expression" dxfId="4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000"/>
    <pageSetUpPr fitToPage="1"/>
  </sheetPr>
  <dimension ref="A1:L12"/>
  <sheetViews>
    <sheetView showGridLines="0" workbookViewId="0">
      <selection activeCell="E22" sqref="E22"/>
    </sheetView>
  </sheetViews>
  <sheetFormatPr defaultRowHeight="15" x14ac:dyDescent="0.25"/>
  <cols>
    <col min="1" max="12" width="12.7109375" style="1" customWidth="1"/>
    <col min="13" max="16384" width="9.140625" style="1"/>
  </cols>
  <sheetData>
    <row r="1" spans="1:12" ht="20.100000000000001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</row>
    <row r="2" spans="1:12" ht="20.100000000000001" customHeight="1" x14ac:dyDescent="0.25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</row>
    <row r="3" spans="1:12" ht="20.100000000000001" customHeight="1" x14ac:dyDescent="0.25">
      <c r="B3" s="18" t="str">
        <f>"Animais testados de "&amp;MIN(A5:A11)&amp;" a "&amp;MAX(A5:A11)</f>
        <v>Animais testados de 2021 a 2024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25"/>
    <row r="5" spans="1:12" ht="20.100000000000001" customHeight="1" x14ac:dyDescent="0.25">
      <c r="A5" s="15" t="s">
        <v>15</v>
      </c>
      <c r="B5" s="11" t="s">
        <v>12</v>
      </c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20.100000000000001" customHeight="1" x14ac:dyDescent="0.25">
      <c r="A6" s="16"/>
      <c r="B6" s="12" t="s">
        <v>13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7</v>
      </c>
      <c r="J6" s="2" t="s">
        <v>8</v>
      </c>
      <c r="K6" s="2" t="s">
        <v>9</v>
      </c>
      <c r="L6" s="2" t="s">
        <v>0</v>
      </c>
    </row>
    <row r="7" spans="1:12" ht="20.100000000000001" customHeight="1" x14ac:dyDescent="0.25">
      <c r="A7" s="3">
        <v>2021</v>
      </c>
      <c r="B7" s="4">
        <v>6</v>
      </c>
      <c r="C7" s="4"/>
      <c r="D7" s="4"/>
      <c r="E7" s="4"/>
      <c r="F7" s="4"/>
      <c r="G7" s="4"/>
      <c r="H7" s="4">
        <v>61</v>
      </c>
      <c r="I7" s="4"/>
      <c r="J7" s="4">
        <v>55</v>
      </c>
      <c r="K7" s="4">
        <v>148</v>
      </c>
      <c r="L7" s="5">
        <f>SUM(C7:K7)</f>
        <v>264</v>
      </c>
    </row>
    <row r="8" spans="1:12" ht="20.100000000000001" customHeight="1" x14ac:dyDescent="0.25">
      <c r="A8" s="3">
        <v>2022</v>
      </c>
      <c r="B8" s="4">
        <v>8</v>
      </c>
      <c r="C8" s="4"/>
      <c r="D8" s="4"/>
      <c r="E8" s="4"/>
      <c r="F8" s="4"/>
      <c r="G8" s="4"/>
      <c r="H8" s="4">
        <v>266</v>
      </c>
      <c r="I8" s="4"/>
      <c r="J8" s="4">
        <v>83</v>
      </c>
      <c r="K8" s="4">
        <v>254</v>
      </c>
      <c r="L8" s="5">
        <f t="shared" ref="L8:L9" si="0">SUM(C8:K8)</f>
        <v>603</v>
      </c>
    </row>
    <row r="9" spans="1:12" ht="20.100000000000001" customHeight="1" x14ac:dyDescent="0.25">
      <c r="A9" s="3">
        <v>2023</v>
      </c>
      <c r="B9" s="4">
        <v>9</v>
      </c>
      <c r="C9" s="4"/>
      <c r="D9" s="4"/>
      <c r="E9" s="4"/>
      <c r="F9" s="4"/>
      <c r="G9" s="4"/>
      <c r="H9" s="4">
        <v>134</v>
      </c>
      <c r="I9" s="4"/>
      <c r="J9" s="4">
        <v>27</v>
      </c>
      <c r="K9" s="4">
        <v>177</v>
      </c>
      <c r="L9" s="5">
        <f t="shared" si="0"/>
        <v>338</v>
      </c>
    </row>
    <row r="10" spans="1:12" ht="20.100000000000001" customHeight="1" x14ac:dyDescent="0.25">
      <c r="A10" s="3">
        <v>2024</v>
      </c>
      <c r="B10" s="4">
        <v>9</v>
      </c>
      <c r="C10" s="4"/>
      <c r="D10" s="4"/>
      <c r="E10" s="4"/>
      <c r="F10" s="4"/>
      <c r="G10" s="4"/>
      <c r="H10" s="4">
        <v>198</v>
      </c>
      <c r="I10" s="4"/>
      <c r="J10" s="4"/>
      <c r="K10" s="4">
        <v>136</v>
      </c>
      <c r="L10" s="5">
        <v>334</v>
      </c>
    </row>
    <row r="11" spans="1:12" ht="20.100000000000001" customHeight="1" x14ac:dyDescent="0.25">
      <c r="A11" s="6" t="s">
        <v>0</v>
      </c>
      <c r="B11" s="7">
        <f>SUM(B7:B10)</f>
        <v>32</v>
      </c>
      <c r="C11" s="7">
        <f t="shared" ref="C11:L11" si="1">SUM(C7:C9)</f>
        <v>0</v>
      </c>
      <c r="D11" s="7">
        <f t="shared" si="1"/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7">
        <f>SUM(H7:H10)</f>
        <v>659</v>
      </c>
      <c r="I11" s="7">
        <f t="shared" si="1"/>
        <v>0</v>
      </c>
      <c r="J11" s="7">
        <f t="shared" si="1"/>
        <v>165</v>
      </c>
      <c r="K11" s="7">
        <f>SUM(K7:K10)</f>
        <v>715</v>
      </c>
      <c r="L11" s="8">
        <v>1539</v>
      </c>
    </row>
    <row r="12" spans="1:12" ht="20.100000000000001" customHeight="1" x14ac:dyDescent="0.25">
      <c r="A12" s="6" t="s">
        <v>11</v>
      </c>
      <c r="B12" s="13" t="s">
        <v>1</v>
      </c>
      <c r="C12" s="13">
        <f t="shared" ref="C12:L12" si="2">C11*100/$L11</f>
        <v>0</v>
      </c>
      <c r="D12" s="13">
        <f t="shared" si="2"/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42.820012995451592</v>
      </c>
      <c r="I12" s="13">
        <f t="shared" si="2"/>
        <v>0</v>
      </c>
      <c r="J12" s="13">
        <f t="shared" si="2"/>
        <v>10.721247563352826</v>
      </c>
      <c r="K12" s="13">
        <f t="shared" si="2"/>
        <v>46.458739441195583</v>
      </c>
      <c r="L12" s="14">
        <f t="shared" si="2"/>
        <v>100</v>
      </c>
    </row>
  </sheetData>
  <mergeCells count="5">
    <mergeCell ref="A5:A6"/>
    <mergeCell ref="C5:L5"/>
    <mergeCell ref="B1:K1"/>
    <mergeCell ref="B2:K2"/>
    <mergeCell ref="B3:K3"/>
  </mergeCells>
  <conditionalFormatting sqref="A7:L9 A10:K10">
    <cfRule type="expression" dxfId="3" priority="2">
      <formula>ISEVEN(ROW())</formula>
    </cfRule>
  </conditionalFormatting>
  <conditionalFormatting sqref="L10">
    <cfRule type="expression" dxfId="0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3" fitToHeight="0" orientation="portrait" horizontalDpi="4294967295" verticalDpi="4294967295" r:id="rId1"/>
  <ignoredErrors>
    <ignoredError sqref="L7:L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  <pageSetUpPr fitToPage="1"/>
  </sheetPr>
  <dimension ref="A1:K7"/>
  <sheetViews>
    <sheetView showGridLines="0" tabSelected="1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tr">
        <f>Semiconfinamento!B1</f>
        <v>Programa de Melhoramento Genético de Zebuínos da ABCZ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tr">
        <f>Semiconfinamento!B2</f>
        <v>Estatística das Provas de Ganho em Peso - Semiconfinamento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Semiconfinamento!B3</f>
        <v>Animais testados de 2021 a 2024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20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17</v>
      </c>
      <c r="B6" s="4">
        <f>HLOOKUP(B5,Semiconfinamento!$C$6:$K$11,COUNTA(Semiconfinamento!$A$6:$A$11)+1,FALSE)</f>
        <v>0</v>
      </c>
      <c r="C6" s="4">
        <f>HLOOKUP(C5,Semiconfinamento!$C$6:$K$11,COUNTA(Semiconfinamento!$A$6:$A$11)+1,FALSE)</f>
        <v>0</v>
      </c>
      <c r="D6" s="4">
        <f>HLOOKUP(D5,Semiconfinamento!$C$6:$K$11,COUNTA(Semiconfinamento!$A$6:$A$11)+1,FALSE)</f>
        <v>0</v>
      </c>
      <c r="E6" s="4">
        <f>HLOOKUP(E5,Semiconfinamento!$C$6:$K$11,COUNTA(Semiconfinamento!$A$6:$A$11)+1,FALSE)</f>
        <v>0</v>
      </c>
      <c r="F6" s="4">
        <f>HLOOKUP(F5,Semiconfinamento!$C$6:$K$11,COUNTA(Semiconfinamento!$A$6:$A$11)+1,FALSE)</f>
        <v>0</v>
      </c>
      <c r="G6" s="4">
        <f>HLOOKUP(G5,Semiconfinamento!$C$6:$K$11,COUNTA(Semiconfinamento!$A$6:$A$11)+1,FALSE)</f>
        <v>659</v>
      </c>
      <c r="H6" s="4">
        <f>HLOOKUP(H5,Semiconfinamento!$C$6:$K$11,COUNTA(Semiconfinamento!$A$6:$A$11)+1,FALSE)</f>
        <v>0</v>
      </c>
      <c r="I6" s="4">
        <f>HLOOKUP(I5,Semiconfinamento!$C$6:$K$11,COUNTA(Semiconfinamento!$A$6:$A$11)+1,FALSE)</f>
        <v>165</v>
      </c>
      <c r="J6" s="4">
        <f>HLOOKUP(J5,Semiconfinamento!$C$6:$K$11,COUNTA(Semiconfinamento!$A$6:$A$11)+1,FALSE)</f>
        <v>715</v>
      </c>
      <c r="K6" s="5">
        <f>SUM(B6:J6)</f>
        <v>1539</v>
      </c>
    </row>
    <row r="7" spans="1:11" ht="20.100000000000001" customHeight="1" x14ac:dyDescent="0.25">
      <c r="A7" s="3" t="s">
        <v>11</v>
      </c>
      <c r="B7" s="9">
        <f>B6*100/$K6</f>
        <v>0</v>
      </c>
      <c r="C7" s="9">
        <f t="shared" ref="C7:K7" si="0">C6*100/$K6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42.820012995451592</v>
      </c>
      <c r="H7" s="9">
        <f t="shared" si="0"/>
        <v>0</v>
      </c>
      <c r="I7" s="9">
        <f t="shared" si="0"/>
        <v>10.721247563352826</v>
      </c>
      <c r="J7" s="9">
        <f t="shared" si="0"/>
        <v>46.458739441195583</v>
      </c>
      <c r="K7" s="10">
        <f t="shared" si="0"/>
        <v>100</v>
      </c>
    </row>
  </sheetData>
  <mergeCells count="3">
    <mergeCell ref="B1:J1"/>
    <mergeCell ref="B2:J2"/>
    <mergeCell ref="B3:J3"/>
  </mergeCells>
  <conditionalFormatting sqref="A6:K7">
    <cfRule type="expression" dxfId="2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Pasto</vt:lpstr>
      <vt:lpstr>Pasto Gráfico</vt:lpstr>
      <vt:lpstr>Confinamento</vt:lpstr>
      <vt:lpstr>Confinamento Gráfico</vt:lpstr>
      <vt:lpstr>Semiconfinamento</vt:lpstr>
      <vt:lpstr>Semiconfinamento 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Magalhães</dc:creator>
  <cp:lastModifiedBy>Gabriela Ferreira</cp:lastModifiedBy>
  <cp:lastPrinted>2022-03-22T12:03:54Z</cp:lastPrinted>
  <dcterms:created xsi:type="dcterms:W3CDTF">2019-04-16T13:41:05Z</dcterms:created>
  <dcterms:modified xsi:type="dcterms:W3CDTF">2025-07-23T18:28:22Z</dcterms:modified>
</cp:coreProperties>
</file>